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SULAM\2019\RK - Classificados\"/>
    </mc:Choice>
  </mc:AlternateContent>
  <bookViews>
    <workbookView xWindow="-105" yWindow="-105" windowWidth="23250" windowHeight="12570" tabRatio="958" activeTab="8"/>
  </bookViews>
  <sheets>
    <sheet name="Adulto" sheetId="7" r:id="rId1"/>
    <sheet name="Sub19" sheetId="9" r:id="rId2"/>
    <sheet name="Sub17" sheetId="8" r:id="rId3"/>
    <sheet name="Sub15" sheetId="3" r:id="rId4"/>
    <sheet name="Sub13" sheetId="2" r:id="rId5"/>
    <sheet name="Sub11" sheetId="1" r:id="rId6"/>
    <sheet name="Resumo Inscrição" sheetId="15" r:id="rId7"/>
    <sheet name="Técnicos" sheetId="12" r:id="rId8"/>
    <sheet name="EQUIPES - Inscrição" sheetId="16" r:id="rId9"/>
  </sheets>
  <definedNames>
    <definedName name="_xlnm.Print_Area" localSheetId="0">Adulto!$B$2:$I$48</definedName>
    <definedName name="_xlnm.Print_Area" localSheetId="5">'Sub11'!$B$2:$G$31</definedName>
    <definedName name="_xlnm.Print_Area" localSheetId="4">'Sub13'!$B$2:$G$33</definedName>
    <definedName name="_xlnm.Print_Area" localSheetId="3">'Sub15'!$B$2:$G$38</definedName>
    <definedName name="_xlnm.Print_Area" localSheetId="2">'Sub17'!$B$2:$G$46</definedName>
    <definedName name="_xlnm.Print_Area" localSheetId="1">'Sub19'!$B$2:$G$42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6" l="1"/>
  <c r="J7" i="16"/>
  <c r="I7" i="16"/>
  <c r="K7" i="16" s="1"/>
  <c r="M7" i="16" s="1"/>
  <c r="M5" i="16"/>
  <c r="K5" i="16"/>
  <c r="M4" i="16"/>
  <c r="K4" i="16"/>
  <c r="M3" i="16"/>
  <c r="K3" i="16"/>
  <c r="J2" i="15" l="1"/>
  <c r="G16" i="12" l="1"/>
  <c r="F16" i="12" s="1"/>
  <c r="E8" i="15" l="1"/>
  <c r="D8" i="15"/>
  <c r="C8" i="15"/>
  <c r="B8" i="15"/>
  <c r="D7" i="15"/>
  <c r="D6" i="15"/>
  <c r="D5" i="15"/>
  <c r="D4" i="15"/>
  <c r="D3" i="15"/>
  <c r="D2" i="15"/>
  <c r="C13" i="2"/>
  <c r="E33" i="1"/>
  <c r="E35" i="2"/>
  <c r="E40" i="3"/>
  <c r="E48" i="8"/>
  <c r="C8" i="9"/>
  <c r="E45" i="9"/>
  <c r="E51" i="7"/>
  <c r="C9" i="8" l="1"/>
  <c r="C19" i="8"/>
  <c r="C7" i="9"/>
  <c r="C47" i="7"/>
  <c r="C46" i="7"/>
  <c r="C48" i="7"/>
  <c r="C45" i="7"/>
  <c r="C44" i="7"/>
  <c r="C37" i="7" l="1"/>
  <c r="C29" i="7"/>
  <c r="C27" i="7"/>
  <c r="C28" i="7"/>
  <c r="C36" i="7"/>
  <c r="C35" i="7"/>
  <c r="C20" i="7"/>
  <c r="C18" i="7"/>
  <c r="C16" i="7"/>
  <c r="C17" i="7"/>
  <c r="C10" i="7"/>
  <c r="C7" i="7"/>
  <c r="C9" i="7" l="1"/>
  <c r="C8" i="7"/>
  <c r="I42" i="7" l="1"/>
  <c r="H42" i="7"/>
  <c r="G42" i="7"/>
  <c r="F42" i="7"/>
  <c r="I34" i="7"/>
  <c r="H34" i="7"/>
  <c r="G34" i="7"/>
  <c r="F34" i="7"/>
  <c r="I26" i="7"/>
  <c r="H26" i="7"/>
  <c r="G26" i="7"/>
  <c r="F26" i="7"/>
  <c r="I15" i="7"/>
  <c r="H15" i="7"/>
  <c r="G15" i="7"/>
  <c r="F15" i="7"/>
  <c r="C43" i="7" l="1"/>
  <c r="C21" i="7"/>
  <c r="C19" i="7"/>
  <c r="C6" i="7"/>
  <c r="C5" i="7"/>
  <c r="C29" i="1" l="1"/>
  <c r="C17" i="1"/>
  <c r="C12" i="1"/>
  <c r="C7" i="1"/>
  <c r="C5" i="1"/>
  <c r="C6" i="1"/>
  <c r="C30" i="2"/>
  <c r="C19" i="2"/>
  <c r="C14" i="2"/>
  <c r="C7" i="2"/>
  <c r="C8" i="2"/>
  <c r="C6" i="2"/>
  <c r="C5" i="2"/>
  <c r="C34" i="3"/>
  <c r="C15" i="3"/>
  <c r="C14" i="3"/>
  <c r="C13" i="3"/>
  <c r="C8" i="3"/>
  <c r="C7" i="3"/>
  <c r="C6" i="3"/>
  <c r="C5" i="3"/>
  <c r="C45" i="8"/>
  <c r="C43" i="8"/>
  <c r="C42" i="8"/>
  <c r="C44" i="8"/>
  <c r="C41" i="8"/>
  <c r="C34" i="8"/>
  <c r="C35" i="8"/>
  <c r="C33" i="8"/>
  <c r="C26" i="8"/>
  <c r="C27" i="8"/>
  <c r="C25" i="8"/>
  <c r="C20" i="8"/>
  <c r="C16" i="8"/>
  <c r="C18" i="8"/>
  <c r="C15" i="8"/>
  <c r="C17" i="8"/>
  <c r="C7" i="8"/>
  <c r="C8" i="8"/>
  <c r="C6" i="8"/>
  <c r="C5" i="8"/>
  <c r="C10" i="8"/>
  <c r="C40" i="9"/>
  <c r="C39" i="9"/>
  <c r="C38" i="9"/>
  <c r="C32" i="9"/>
  <c r="C26" i="9"/>
  <c r="C25" i="9"/>
  <c r="C24" i="9"/>
  <c r="C18" i="9"/>
  <c r="C17" i="9"/>
  <c r="C16" i="9"/>
  <c r="C9" i="9"/>
  <c r="C10" i="9"/>
  <c r="C5" i="9"/>
  <c r="C6" i="9"/>
</calcChain>
</file>

<file path=xl/sharedStrings.xml><?xml version="1.0" encoding="utf-8"?>
<sst xmlns="http://schemas.openxmlformats.org/spreadsheetml/2006/main" count="587" uniqueCount="193">
  <si>
    <t>Classificação</t>
  </si>
  <si>
    <t>Pontos</t>
  </si>
  <si>
    <t>.</t>
  </si>
  <si>
    <t>Rk52</t>
  </si>
  <si>
    <t>Nome 1</t>
  </si>
  <si>
    <t>Nome 2</t>
  </si>
  <si>
    <t>DF Sub19</t>
  </si>
  <si>
    <t>DX Sub19</t>
  </si>
  <si>
    <t>Matheus Voigt (BBC)</t>
  </si>
  <si>
    <t>Rafael Gustavo de Faria (ASSVP)</t>
  </si>
  <si>
    <t>Bianca de Oliveira Lima (BBC)</t>
  </si>
  <si>
    <t>Monaliza Bezerra Feitosa (ASBAGDI)</t>
  </si>
  <si>
    <t>DX Principal</t>
  </si>
  <si>
    <t>DF Principal</t>
  </si>
  <si>
    <t>DM Principal</t>
  </si>
  <si>
    <t>SF Principal</t>
  </si>
  <si>
    <t>SM Principal</t>
  </si>
  <si>
    <t>Mariana Pedrol Freitas (FONTE)</t>
  </si>
  <si>
    <t>Mariana Pedrol de Freitas (FONTE)</t>
  </si>
  <si>
    <t>Alisson de Souza Vasconcellos (ASSVP)</t>
  </si>
  <si>
    <t>Isabelle Cristine Rodrigues de Oliveira (ASBAGDI)</t>
  </si>
  <si>
    <t>Enzo Anzai (ADOAR)</t>
  </si>
  <si>
    <t>Gabriela Harume de Holanda Ywata (ZARDO)</t>
  </si>
  <si>
    <t>Mateus Carijo Cutti (ECP)</t>
  </si>
  <si>
    <t>Maria Fernanda Furtado de Souza (SMCC)</t>
  </si>
  <si>
    <t>Rosalina Camargo de Souza (SMCC)</t>
  </si>
  <si>
    <t>Marcelo Bosa De Oliveira (SMCC)</t>
  </si>
  <si>
    <t>Renan Rocha Kruk (SMCC)</t>
  </si>
  <si>
    <t>Lorenzo Gecchelin Santini (CEB MURIALDO)</t>
  </si>
  <si>
    <t>Kaio Moreira (CEB MURIALDO)</t>
  </si>
  <si>
    <t>Mateus Misturini Rei de Jesus (IBAD)</t>
  </si>
  <si>
    <t>Renan Rosa de Melo (MIRATUS)</t>
  </si>
  <si>
    <t>Gabriel Resler Casara (CEB MURIALDO)</t>
  </si>
  <si>
    <t>Maria Eduarda Mazza de Oliveira (MIRATUS)</t>
  </si>
  <si>
    <t>Davi Carvalho Marinho da Silva (MIRATUS)</t>
  </si>
  <si>
    <t>Deivid Carvalho Marinho da Silva (MIRATUS)</t>
  </si>
  <si>
    <t>Rafael Kimura (CAP)</t>
  </si>
  <si>
    <t>Fernando da Costa Vieira Junior (ASBAGDI)</t>
  </si>
  <si>
    <t>Maria Emanuelle Ferreira da Rocha (ASBAGDI)</t>
  </si>
  <si>
    <t>Karen Bianca Santos de Souza (MIRATUS)</t>
  </si>
  <si>
    <t>Donnians Lucas Abreu de Oliveira (MIRATUS)</t>
  </si>
  <si>
    <t>Luanna Capuli (FONTE)</t>
  </si>
  <si>
    <t>Mariana Marrtins Camina Reinicke (IBAD)</t>
  </si>
  <si>
    <t>Leticia Costa Camargo (SMCC)</t>
  </si>
  <si>
    <t>Jonatas da Silva Carvalho (ASBAGDI)</t>
  </si>
  <si>
    <t>Natalya Treitinger Geisler (IBAD)</t>
  </si>
  <si>
    <t>Paulo Teodoro Feitosa Alves Vieira (ASBAGDI)</t>
  </si>
  <si>
    <t>Willian Guimaraes (ASSVP)</t>
  </si>
  <si>
    <t>Joao Guilherme Nery Ribas Serafim (CC)</t>
  </si>
  <si>
    <t>Bruno Gato Alonso (ECP)</t>
  </si>
  <si>
    <t>Joaquim Mendonca Ribeiro Taveira (ACENBO)</t>
  </si>
  <si>
    <t>Luis Henrique Santos Roza (MIRATUS)</t>
  </si>
  <si>
    <t>Joao Mendonca Ribeiro Taveira (ACENBO)</t>
  </si>
  <si>
    <t>Lucas Macanha Rodrigues (SMCC)</t>
  </si>
  <si>
    <t>Arthur Avila Botini (SBB)</t>
  </si>
  <si>
    <t>Maria Fernanda Santos (MIRATUS)</t>
  </si>
  <si>
    <t>Julia Alquati Muniz (CEB MURIALDO)</t>
  </si>
  <si>
    <t>Rafael Yukio Mendonca Kimura (CAP)</t>
  </si>
  <si>
    <t>Pedro Mendonca Ribeiro Taveira (ACENBO)</t>
  </si>
  <si>
    <t>Yanni Moretti Devide (CAP)</t>
  </si>
  <si>
    <t>Evelly Marcela de Souza Gomes (SER CARAGUÁ)</t>
  </si>
  <si>
    <t>Sofia Gato Alonso (ECP)</t>
  </si>
  <si>
    <t>Aline Yumi Miyabara (CAP)</t>
  </si>
  <si>
    <t>Gustavo de Oliveira Aquino (FONTE)</t>
  </si>
  <si>
    <t>Marcus Vinicius de Freitas Oliani (SBB)</t>
  </si>
  <si>
    <t>Messias Rony Lima da Silva (FONTE)</t>
  </si>
  <si>
    <t>Munnyk Alessandra de Laia (FONTE)</t>
  </si>
  <si>
    <t>Tamires Vitoria dos Santos (FONTE)</t>
  </si>
  <si>
    <t>Matheus Mendonca Diniz (FONTE)</t>
  </si>
  <si>
    <t>Gabriel Dante Baldijao Cury Fonseca (FONTE)</t>
  </si>
  <si>
    <t>Igor Amaral Ibrahim (FONTE)</t>
  </si>
  <si>
    <t>Joao Felipe Carvalho Bajer (SHC)</t>
  </si>
  <si>
    <t>Jeisiane Carvalho Alves (SHC)</t>
  </si>
  <si>
    <t>Jackeline Silva Luz (FONTE)</t>
  </si>
  <si>
    <t>Pedro Rogerio Yin Chen (CC)</t>
  </si>
  <si>
    <t>Felippe Leon Biglia Cury Fonseca (SHC)</t>
  </si>
  <si>
    <t>Lorena da Silva Costa Vieira (ASBAGDI)</t>
  </si>
  <si>
    <t>1ª COPA DO BRASIL AMERICANA 2019</t>
  </si>
  <si>
    <t>II NAC CAMPINAS 2019</t>
  </si>
  <si>
    <t>Yasmin Kethllen de Abreu do Nascimento (MIRATUS)</t>
  </si>
  <si>
    <t>SM Sub19</t>
  </si>
  <si>
    <t>SF Sub19</t>
  </si>
  <si>
    <t>DM Sub19</t>
  </si>
  <si>
    <t>SM Sub17</t>
  </si>
  <si>
    <t>SM Sub15</t>
  </si>
  <si>
    <t>SF Sub17</t>
  </si>
  <si>
    <t>DM Sub17</t>
  </si>
  <si>
    <t>DF Sub17</t>
  </si>
  <si>
    <t>DX Sub17</t>
  </si>
  <si>
    <t>SM Sub11</t>
  </si>
  <si>
    <t>SF Sub11</t>
  </si>
  <si>
    <t>DM Sub11</t>
  </si>
  <si>
    <t>DF Sub11</t>
  </si>
  <si>
    <t>DX Sub11</t>
  </si>
  <si>
    <t>SM Sub13</t>
  </si>
  <si>
    <t>SF Sub13</t>
  </si>
  <si>
    <t>DM Sub13</t>
  </si>
  <si>
    <t>DF Sub13</t>
  </si>
  <si>
    <t>DX Sub13</t>
  </si>
  <si>
    <t>SF Sub15</t>
  </si>
  <si>
    <t>DM Sub15</t>
  </si>
  <si>
    <t>DF Sub15</t>
  </si>
  <si>
    <t>DX Sub15</t>
  </si>
  <si>
    <t>Geisa Vieira de Oliveira (SBB)</t>
  </si>
  <si>
    <t>BWF 1</t>
  </si>
  <si>
    <t>BWF 2</t>
  </si>
  <si>
    <t>Adulto</t>
  </si>
  <si>
    <t>TÉCNICOS CONFIRMADOS</t>
  </si>
  <si>
    <t>RODRIGO FERREIRA - FONTE SP</t>
  </si>
  <si>
    <t>THAYSE ALMEIDA - SANTA MONICA</t>
  </si>
  <si>
    <t>LOANI ISTCHUCK - SANTA MONICA</t>
  </si>
  <si>
    <t>CRISTIAN RODRIGUES - SANTA MONICA</t>
  </si>
  <si>
    <t>PEDRO CHEN - CURITIBANO</t>
  </si>
  <si>
    <t>EDSON MIYABARA - PAULISTANO</t>
  </si>
  <si>
    <t>NOESLEN LIMA - CEB MURIALDO</t>
  </si>
  <si>
    <t>LEONARDO SCHEFFER - SER CARAGUATATUBA</t>
  </si>
  <si>
    <t>Sub-total de Atletas:</t>
  </si>
  <si>
    <t>Masculino:</t>
  </si>
  <si>
    <t>Feminino:</t>
  </si>
  <si>
    <t>PROCURANDO PARCEIRO</t>
  </si>
  <si>
    <t>Categoria</t>
  </si>
  <si>
    <t>Masculino</t>
  </si>
  <si>
    <t>Feminino</t>
  </si>
  <si>
    <t>Total</t>
  </si>
  <si>
    <t>Sub-19 anos</t>
  </si>
  <si>
    <t>Sub-17 anos</t>
  </si>
  <si>
    <t>Sub-15 anos</t>
  </si>
  <si>
    <t>Sub-13 anos</t>
  </si>
  <si>
    <t>Sub-11 anos</t>
  </si>
  <si>
    <t>PROCURANDO PARCEIRA</t>
  </si>
  <si>
    <t>EQUIPE ADULTA</t>
  </si>
  <si>
    <t>EQUIPE SUB-19 ANOS</t>
  </si>
  <si>
    <t>EQUIPE SUB-15 ANOS</t>
  </si>
  <si>
    <t>Mateus Cutti</t>
  </si>
  <si>
    <t>Clube</t>
  </si>
  <si>
    <t>Felipe Cury</t>
  </si>
  <si>
    <t>João Bajer</t>
  </si>
  <si>
    <t>Igor Ibrahim</t>
  </si>
  <si>
    <t>Marcelo Bosa de Oliveira</t>
  </si>
  <si>
    <t xml:space="preserve">Matheus Voigt </t>
  </si>
  <si>
    <t>Bianca de Oliveira Lima</t>
  </si>
  <si>
    <t>Jackeline Luz</t>
  </si>
  <si>
    <t>Jeiseane Alves</t>
  </si>
  <si>
    <t>Mariana Pedrol Freitas</t>
  </si>
  <si>
    <t>Rosalina Camardo de Souza</t>
  </si>
  <si>
    <t>SHC</t>
  </si>
  <si>
    <t>FONTE</t>
  </si>
  <si>
    <t>SMCC</t>
  </si>
  <si>
    <t>ECP</t>
  </si>
  <si>
    <t>BBC</t>
  </si>
  <si>
    <t>Enzo Anzai</t>
  </si>
  <si>
    <t>Gabriel Cury</t>
  </si>
  <si>
    <t>Gustavo Aquino</t>
  </si>
  <si>
    <t>Matheus Diniz</t>
  </si>
  <si>
    <t>Marcus V. Freitas Oliani</t>
  </si>
  <si>
    <t>Messias Rony</t>
  </si>
  <si>
    <t>ADOAR</t>
  </si>
  <si>
    <t>SBB</t>
  </si>
  <si>
    <t>Tamires Santos</t>
  </si>
  <si>
    <t xml:space="preserve">Evelly Gomes </t>
  </si>
  <si>
    <t>Geisa Vieira de Oliveira</t>
  </si>
  <si>
    <t>SER CARAG.</t>
  </si>
  <si>
    <t>Lucas Macanha Rodrigues</t>
  </si>
  <si>
    <t>Renan Rocha Kruk</t>
  </si>
  <si>
    <t>Maria Fernanda F. Souza</t>
  </si>
  <si>
    <t>Letícia Costa Camargo</t>
  </si>
  <si>
    <t>ANA CRISTINA VIEIRA - ASBADGI</t>
  </si>
  <si>
    <t>FERNANDO VIEIRA - ASBADGI</t>
  </si>
  <si>
    <t>SP</t>
  </si>
  <si>
    <t>PR</t>
  </si>
  <si>
    <t>RS</t>
  </si>
  <si>
    <t>PI</t>
  </si>
  <si>
    <t>Estado</t>
  </si>
  <si>
    <t>Qtde</t>
  </si>
  <si>
    <t>Atletas que irão acompanhados por técnicos</t>
  </si>
  <si>
    <t>Estados Representados</t>
  </si>
  <si>
    <t>Clubes Representados</t>
  </si>
  <si>
    <t>Clubes com Técnicos</t>
  </si>
  <si>
    <t>SP, PR, SC, PI, RJ e RS</t>
  </si>
  <si>
    <t>SEBASTIÃO DE OLIVEIRA - MIRATUS</t>
  </si>
  <si>
    <t>RJ</t>
  </si>
  <si>
    <t>Arthur da Silva Pomoceno (MIRATUS)</t>
  </si>
  <si>
    <t>Cleyson Nobre dos Santos (MIRATUS)</t>
  </si>
  <si>
    <t>Adulto / Principal</t>
  </si>
  <si>
    <t>ASBADGI</t>
  </si>
  <si>
    <t>Monaliza Feitosa</t>
  </si>
  <si>
    <t>Lorena Vieira</t>
  </si>
  <si>
    <t>Jonatan da Silva Carvalho</t>
  </si>
  <si>
    <t>FONTE, SMCC, CAP, SER Caraguatatuba, ASBADGI, Murialdo, Miratus e CC</t>
  </si>
  <si>
    <t>Total atletas inscritos</t>
  </si>
  <si>
    <t>%</t>
  </si>
  <si>
    <t xml:space="preserve">Fonte, SHC, ECP, CAP, SBB, ACENBO, ADOAR, SER Caraguatatuba, CC, ASSVP, SMCC, ZARDO, BBC, IBAD, MIRATUS, ASBADGI  e MURIALDO  </t>
  </si>
  <si>
    <t>Atletas Inscritos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</si>
</sst>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5FCB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5" fontId="3" fillId="0" borderId="4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5" fontId="3" fillId="0" borderId="13" xfId="0" applyNumberFormat="1" applyFont="1" applyFill="1" applyBorder="1" applyAlignment="1">
      <alignment horizontal="center" vertical="center"/>
    </xf>
    <xf numFmtId="15" fontId="3" fillId="0" borderId="22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4" borderId="17" xfId="0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0" fillId="6" borderId="0" xfId="0" applyFill="1" applyBorder="1"/>
    <xf numFmtId="0" fontId="0" fillId="6" borderId="28" xfId="0" applyFill="1" applyBorder="1"/>
    <xf numFmtId="0" fontId="0" fillId="6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9" fontId="10" fillId="6" borderId="28" xfId="2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 vertical="center"/>
    </xf>
    <xf numFmtId="9" fontId="10" fillId="6" borderId="31" xfId="2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6" borderId="27" xfId="0" applyFill="1" applyBorder="1"/>
    <xf numFmtId="164" fontId="10" fillId="0" borderId="0" xfId="1" applyNumberFormat="1" applyFont="1" applyAlignment="1">
      <alignment vertical="center"/>
    </xf>
    <xf numFmtId="0" fontId="11" fillId="0" borderId="0" xfId="0" applyFont="1"/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9" fontId="10" fillId="3" borderId="30" xfId="2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0" fillId="6" borderId="30" xfId="0" applyFill="1" applyBorder="1"/>
    <xf numFmtId="0" fontId="0" fillId="6" borderId="31" xfId="0" applyFill="1" applyBorder="1"/>
    <xf numFmtId="0" fontId="5" fillId="0" borderId="40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9" fontId="13" fillId="6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5" fillId="6" borderId="28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9" fontId="8" fillId="0" borderId="28" xfId="2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6" borderId="2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9" fontId="10" fillId="0" borderId="0" xfId="2" applyFont="1" applyFill="1" applyBorder="1" applyAlignment="1">
      <alignment horizontal="center" vertical="center"/>
    </xf>
    <xf numFmtId="9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F5FCB2"/>
      <color rgb="FFDDFBE3"/>
      <color rgb="FF99FF99"/>
      <color rgb="FF00FFFF"/>
      <color rgb="FF000000"/>
      <color rgb="FFF9B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showGridLines="0" topLeftCell="A31" zoomScale="80" zoomScaleNormal="80" zoomScaleSheetLayoutView="100" workbookViewId="0">
      <selection activeCell="D46" sqref="D46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9" width="13.28515625" style="2" customWidth="1"/>
    <col min="10" max="16384" width="9.140625" style="1"/>
  </cols>
  <sheetData>
    <row r="1" spans="2:9" ht="15.75" thickBot="1" x14ac:dyDescent="0.25"/>
    <row r="2" spans="2:9" ht="60.75" thickBot="1" x14ac:dyDescent="0.25">
      <c r="B2" s="13" t="s">
        <v>0</v>
      </c>
      <c r="C2" s="14" t="s">
        <v>1</v>
      </c>
      <c r="D2" s="115" t="s">
        <v>16</v>
      </c>
      <c r="E2" s="116"/>
      <c r="F2" s="15" t="s">
        <v>77</v>
      </c>
      <c r="G2" s="16" t="s">
        <v>78</v>
      </c>
      <c r="H2" s="26" t="s">
        <v>104</v>
      </c>
      <c r="I2" s="16" t="s">
        <v>105</v>
      </c>
    </row>
    <row r="3" spans="2:9" ht="15.75" thickBot="1" x14ac:dyDescent="0.25">
      <c r="B3" s="17"/>
      <c r="C3" s="18"/>
      <c r="D3" s="19"/>
      <c r="E3" s="19"/>
      <c r="F3" s="18"/>
      <c r="G3" s="18"/>
      <c r="H3" s="18"/>
      <c r="I3" s="20"/>
    </row>
    <row r="4" spans="2:9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  <c r="H4" s="27">
        <v>43700</v>
      </c>
      <c r="I4" s="28">
        <v>43700</v>
      </c>
    </row>
    <row r="5" spans="2:9" x14ac:dyDescent="0.2">
      <c r="B5" s="35">
        <v>1</v>
      </c>
      <c r="C5" s="36">
        <f>IF(COUNT(F5:I5)&gt;=5,SUM(LARGE(F5:I5,{1,2,3,4,5})),IF(COUNT(F5:I5)=4,SUM(LARGE(F5:I5,{1,2,3,4})),IF(COUNT(F5:I5)=3,SUM(LARGE(F5:I5,{1,2,3})),IF(COUNT(F5:I5)=2,SUM(LARGE(F5:I5,{1,2})),IF(COUNT(F5:I5)=1,SUM(LARGE(F5:I5,{1})),0)))))</f>
        <v>10280</v>
      </c>
      <c r="D5" s="37" t="s">
        <v>181</v>
      </c>
      <c r="E5" s="38"/>
      <c r="F5" s="39">
        <v>5500</v>
      </c>
      <c r="G5" s="36"/>
      <c r="H5" s="40">
        <v>3030</v>
      </c>
      <c r="I5" s="41">
        <v>1750</v>
      </c>
    </row>
    <row r="6" spans="2:9" x14ac:dyDescent="0.2">
      <c r="B6" s="29">
        <v>2</v>
      </c>
      <c r="C6" s="30">
        <f>IF(COUNT(F6:I6)&gt;=5,SUM(LARGE(F6:I6,{1,2,3,4,5})),IF(COUNT(F6:I6)=4,SUM(LARGE(F6:I6,{1,2,3,4})),IF(COUNT(F6:I6)=3,SUM(LARGE(F6:I6,{1,2,3})),IF(COUNT(F6:I6)=2,SUM(LARGE(F6:I6,{1,2})),IF(COUNT(F6:I6)=1,SUM(LARGE(F6:I6,{1})),0)))))</f>
        <v>7030</v>
      </c>
      <c r="D6" s="31" t="s">
        <v>19</v>
      </c>
      <c r="E6" s="32"/>
      <c r="F6" s="33">
        <v>3030</v>
      </c>
      <c r="G6" s="30">
        <v>4000</v>
      </c>
      <c r="H6" s="40"/>
      <c r="I6" s="41"/>
    </row>
    <row r="7" spans="2:9" x14ac:dyDescent="0.2">
      <c r="B7" s="29">
        <v>3</v>
      </c>
      <c r="C7" s="30">
        <f>IF(COUNT(F7:I7)&gt;=5,SUM(LARGE(F7:I7,{1,2,3,4,5})),IF(COUNT(F7:I7)=4,SUM(LARGE(F7:I7,{1,2,3,4})),IF(COUNT(F7:I7)=3,SUM(LARGE(F7:I7,{1,2,3})),IF(COUNT(F7:I7)=2,SUM(LARGE(F7:I7,{1,2})),IF(COUNT(F7:I7)=1,SUM(LARGE(F7:I7,{1})),0)))))</f>
        <v>6430</v>
      </c>
      <c r="D7" s="42" t="s">
        <v>23</v>
      </c>
      <c r="E7" s="32"/>
      <c r="F7" s="33">
        <v>2110</v>
      </c>
      <c r="G7" s="30">
        <v>3400</v>
      </c>
      <c r="H7" s="40">
        <v>920</v>
      </c>
      <c r="I7" s="41"/>
    </row>
    <row r="8" spans="2:9" x14ac:dyDescent="0.2">
      <c r="B8" s="29">
        <v>4</v>
      </c>
      <c r="C8" s="30">
        <f>IF(COUNT(F8:I8)&gt;=5,SUM(LARGE(F8:I8,{1,2,3,4,5})),IF(COUNT(F8:I8)=4,SUM(LARGE(F8:I8,{1,2,3,4})),IF(COUNT(F8:I8)=3,SUM(LARGE(F8:I8,{1,2,3})),IF(COUNT(F8:I8)=2,SUM(LARGE(F8:I8,{1,2})),IF(COUNT(F8:I8)=1,SUM(LARGE(F8:I8,{1})),0)))))</f>
        <v>6190</v>
      </c>
      <c r="D8" s="42" t="s">
        <v>70</v>
      </c>
      <c r="E8" s="32"/>
      <c r="F8" s="33">
        <v>3030</v>
      </c>
      <c r="G8" s="30">
        <v>2800</v>
      </c>
      <c r="H8" s="43">
        <v>360</v>
      </c>
      <c r="I8" s="30"/>
    </row>
    <row r="9" spans="2:9" x14ac:dyDescent="0.2">
      <c r="B9" s="29">
        <v>5</v>
      </c>
      <c r="C9" s="30">
        <f>IF(COUNT(F9:I9)&gt;=5,SUM(LARGE(F9:I9,{1,2,3,4,5})),IF(COUNT(F9:I9)=4,SUM(LARGE(F9:I9,{1,2,3,4})),IF(COUNT(F9:I9)=3,SUM(LARGE(F9:I9,{1,2,3})),IF(COUNT(F9:I9)=2,SUM(LARGE(F9:I9,{1,2})),IF(COUNT(F9:I9)=1,SUM(LARGE(F9:I9,{1})),0)))))</f>
        <v>5600</v>
      </c>
      <c r="D9" s="42" t="s">
        <v>182</v>
      </c>
      <c r="E9" s="32"/>
      <c r="F9" s="33">
        <v>4680</v>
      </c>
      <c r="G9" s="30"/>
      <c r="H9" s="43">
        <v>920</v>
      </c>
      <c r="I9" s="30"/>
    </row>
    <row r="10" spans="2:9" x14ac:dyDescent="0.2">
      <c r="B10" s="29">
        <v>6</v>
      </c>
      <c r="C10" s="30">
        <f>IF(COUNT(F10:I10)&gt;=5,SUM(LARGE(F10:I10,{1,2,3,4,5})),IF(COUNT(F10:I10)=4,SUM(LARGE(F10:I10,{1,2,3,4})),IF(COUNT(F10:I10)=3,SUM(LARGE(F10:I10,{1,2,3})),IF(COUNT(F10:I10)=2,SUM(LARGE(F10:I10,{1,2})),IF(COUNT(F10:I10)=1,SUM(LARGE(F10:I10,{1})),0)))))</f>
        <v>5420</v>
      </c>
      <c r="D10" s="44" t="s">
        <v>40</v>
      </c>
      <c r="E10" s="32"/>
      <c r="F10" s="33"/>
      <c r="G10" s="30">
        <v>4000</v>
      </c>
      <c r="H10" s="43">
        <v>1420</v>
      </c>
      <c r="I10" s="30"/>
    </row>
    <row r="11" spans="2:9" x14ac:dyDescent="0.2">
      <c r="B11" s="3"/>
      <c r="C11" s="4"/>
      <c r="D11" s="5"/>
      <c r="E11" s="5"/>
    </row>
    <row r="12" spans="2:9" ht="15.75" thickBot="1" x14ac:dyDescent="0.25">
      <c r="B12" s="3"/>
      <c r="C12" s="4"/>
      <c r="D12" s="6"/>
      <c r="E12" s="6"/>
    </row>
    <row r="13" spans="2:9" ht="60.75" thickBot="1" x14ac:dyDescent="0.25">
      <c r="B13" s="9" t="s">
        <v>0</v>
      </c>
      <c r="C13" s="10" t="s">
        <v>1</v>
      </c>
      <c r="D13" s="117" t="s">
        <v>15</v>
      </c>
      <c r="E13" s="118"/>
      <c r="F13" s="11" t="s">
        <v>77</v>
      </c>
      <c r="G13" s="12" t="s">
        <v>78</v>
      </c>
      <c r="H13" s="26" t="s">
        <v>104</v>
      </c>
      <c r="I13" s="16" t="s">
        <v>105</v>
      </c>
    </row>
    <row r="14" spans="2:9" ht="15.75" thickBot="1" x14ac:dyDescent="0.25">
      <c r="B14" s="17"/>
      <c r="C14" s="18"/>
      <c r="D14" s="19"/>
      <c r="E14" s="19"/>
      <c r="F14" s="18"/>
      <c r="G14" s="18"/>
      <c r="H14" s="18"/>
      <c r="I14" s="20"/>
    </row>
    <row r="15" spans="2:9" ht="15.75" thickBot="1" x14ac:dyDescent="0.25">
      <c r="B15" s="21" t="s">
        <v>3</v>
      </c>
      <c r="C15" s="22" t="s">
        <v>3</v>
      </c>
      <c r="D15" s="21" t="s">
        <v>4</v>
      </c>
      <c r="E15" s="25" t="s">
        <v>5</v>
      </c>
      <c r="F15" s="23">
        <f t="shared" ref="F15:I15" si="0">F$4</f>
        <v>43521</v>
      </c>
      <c r="G15" s="24">
        <f t="shared" si="0"/>
        <v>43598</v>
      </c>
      <c r="H15" s="27">
        <f t="shared" si="0"/>
        <v>43700</v>
      </c>
      <c r="I15" s="24">
        <f t="shared" si="0"/>
        <v>43700</v>
      </c>
    </row>
    <row r="16" spans="2:9" x14ac:dyDescent="0.2">
      <c r="B16" s="29">
        <v>1</v>
      </c>
      <c r="C16" s="30">
        <f>IF(COUNT(F16:I16)&gt;=5,SUM(LARGE(F16:I16,{1,2,3,4,5})),IF(COUNT(F16:I16)=4,SUM(LARGE(F16:I16,{1,2,3,4})),IF(COUNT(F16:I16)=3,SUM(LARGE(F16:I16,{1,2,3})),IF(COUNT(F16:I16)=2,SUM(LARGE(F16:I16,{1,2})),IF(COUNT(F16:I16)=1,SUM(LARGE(F16:I16,{1})),0)))))</f>
        <v>7570</v>
      </c>
      <c r="D16" s="31" t="s">
        <v>10</v>
      </c>
      <c r="E16" s="32"/>
      <c r="F16" s="33">
        <v>3850</v>
      </c>
      <c r="G16" s="30">
        <v>2800</v>
      </c>
      <c r="H16" s="43">
        <v>920</v>
      </c>
      <c r="I16" s="30"/>
    </row>
    <row r="17" spans="2:9" x14ac:dyDescent="0.2">
      <c r="B17" s="29">
        <v>2</v>
      </c>
      <c r="C17" s="30">
        <f>IF(COUNT(F17:I17)&gt;=5,SUM(LARGE(F17:I17,{1,2,3,4,5})),IF(COUNT(F17:I17)=4,SUM(LARGE(F17:I17,{1,2,3,4})),IF(COUNT(F17:I17)=3,SUM(LARGE(F17:I17,{1,2,3})),IF(COUNT(F17:I17)=2,SUM(LARGE(F17:I17,{1,2})),IF(COUNT(F17:I17)=1,SUM(LARGE(F17:I17,{1})),0)))))</f>
        <v>7350</v>
      </c>
      <c r="D17" s="31" t="s">
        <v>17</v>
      </c>
      <c r="E17" s="32"/>
      <c r="F17" s="33">
        <v>2110</v>
      </c>
      <c r="G17" s="30">
        <v>3400</v>
      </c>
      <c r="H17" s="40">
        <v>920</v>
      </c>
      <c r="I17" s="41">
        <v>920</v>
      </c>
    </row>
    <row r="18" spans="2:9" x14ac:dyDescent="0.2">
      <c r="B18" s="29">
        <v>3</v>
      </c>
      <c r="C18" s="30">
        <f>IF(COUNT(F18:I18)&gt;=5,SUM(LARGE(F18:I18,{1,2,3,4,5})),IF(COUNT(F18:I18)=4,SUM(LARGE(F18:I18,{1,2,3,4})),IF(COUNT(F18:I18)=3,SUM(LARGE(F18:I18,{1,2,3})),IF(COUNT(F18:I18)=2,SUM(LARGE(F18:I18,{1,2})),IF(COUNT(F18:I18)=1,SUM(LARGE(F18:I18,{1})),0)))))</f>
        <v>7030</v>
      </c>
      <c r="D18" s="31" t="s">
        <v>72</v>
      </c>
      <c r="E18" s="32"/>
      <c r="F18" s="33">
        <v>2110</v>
      </c>
      <c r="G18" s="30">
        <v>4000</v>
      </c>
      <c r="H18" s="43">
        <v>920</v>
      </c>
      <c r="I18" s="30"/>
    </row>
    <row r="19" spans="2:9" x14ac:dyDescent="0.2">
      <c r="B19" s="29">
        <v>4</v>
      </c>
      <c r="C19" s="30">
        <f>IF(COUNT(F19:I19)&gt;=5,SUM(LARGE(F19:I19,{1,2,3,4,5})),IF(COUNT(F19:I19)=4,SUM(LARGE(F19:I19,{1,2,3,4})),IF(COUNT(F19:I19)=3,SUM(LARGE(F19:I19,{1,2,3})),IF(COUNT(F19:I19)=2,SUM(LARGE(F19:I19,{1,2})),IF(COUNT(F19:I19)=1,SUM(LARGE(F19:I19,{1})),0)))))</f>
        <v>6180</v>
      </c>
      <c r="D19" s="31" t="s">
        <v>73</v>
      </c>
      <c r="E19" s="32"/>
      <c r="F19" s="33">
        <v>2110</v>
      </c>
      <c r="G19" s="30">
        <v>2200</v>
      </c>
      <c r="H19" s="43">
        <v>1520</v>
      </c>
      <c r="I19" s="30">
        <v>350</v>
      </c>
    </row>
    <row r="20" spans="2:9" x14ac:dyDescent="0.2">
      <c r="B20" s="29">
        <v>5</v>
      </c>
      <c r="C20" s="30">
        <f>IF(COUNT(F20:I20)&gt;=5,SUM(LARGE(F20:I20,{1,2,3,4,5})),IF(COUNT(F20:I20)=4,SUM(LARGE(F20:I20,{1,2,3,4})),IF(COUNT(F20:I20)=3,SUM(LARGE(F20:I20,{1,2,3})),IF(COUNT(F20:I20)=2,SUM(LARGE(F20:I20,{1,2})),IF(COUNT(F20:I20)=1,SUM(LARGE(F20:I20,{1})),0)))))</f>
        <v>4000</v>
      </c>
      <c r="D20" s="31" t="s">
        <v>76</v>
      </c>
      <c r="E20" s="32"/>
      <c r="F20" s="33"/>
      <c r="G20" s="30">
        <v>4000</v>
      </c>
      <c r="H20" s="43"/>
      <c r="I20" s="30"/>
    </row>
    <row r="21" spans="2:9" x14ac:dyDescent="0.2">
      <c r="B21" s="29">
        <v>6</v>
      </c>
      <c r="C21" s="30">
        <f>IF(COUNT(F21:I21)&gt;=5,SUM(LARGE(F21:I21,{1,2,3,4,5})),IF(COUNT(F21:I21)=4,SUM(LARGE(F21:I21,{1,2,3,4})),IF(COUNT(F21:I21)=3,SUM(LARGE(F21:I21,{1,2,3})),IF(COUNT(F21:I21)=2,SUM(LARGE(F21:I21,{1,2})),IF(COUNT(F21:I21)=1,SUM(LARGE(F21:I21,{1})),0)))))</f>
        <v>3630</v>
      </c>
      <c r="D21" s="31" t="s">
        <v>11</v>
      </c>
      <c r="E21" s="32"/>
      <c r="F21" s="33">
        <v>2110</v>
      </c>
      <c r="G21" s="30">
        <v>1520</v>
      </c>
      <c r="H21" s="43"/>
      <c r="I21" s="30"/>
    </row>
    <row r="22" spans="2:9" x14ac:dyDescent="0.2">
      <c r="B22" s="3"/>
      <c r="C22" s="4"/>
      <c r="D22" s="6"/>
      <c r="E22" s="6"/>
    </row>
    <row r="23" spans="2:9" ht="15.75" thickBot="1" x14ac:dyDescent="0.25">
      <c r="B23" s="3"/>
      <c r="C23" s="4"/>
      <c r="D23" s="6"/>
      <c r="E23" s="6"/>
    </row>
    <row r="24" spans="2:9" ht="60.75" thickBot="1" x14ac:dyDescent="0.25">
      <c r="B24" s="9" t="s">
        <v>0</v>
      </c>
      <c r="C24" s="10" t="s">
        <v>1</v>
      </c>
      <c r="D24" s="117" t="s">
        <v>14</v>
      </c>
      <c r="E24" s="118" t="s">
        <v>2</v>
      </c>
      <c r="F24" s="11" t="s">
        <v>77</v>
      </c>
      <c r="G24" s="12" t="s">
        <v>78</v>
      </c>
      <c r="H24" s="26" t="s">
        <v>104</v>
      </c>
      <c r="I24" s="16" t="s">
        <v>105</v>
      </c>
    </row>
    <row r="25" spans="2:9" ht="15.75" thickBot="1" x14ac:dyDescent="0.25">
      <c r="B25" s="17"/>
      <c r="C25" s="18"/>
      <c r="D25" s="19"/>
      <c r="E25" s="19"/>
      <c r="F25" s="18"/>
      <c r="G25" s="18"/>
      <c r="H25" s="18"/>
      <c r="I25" s="20"/>
    </row>
    <row r="26" spans="2:9" ht="15.75" thickBot="1" x14ac:dyDescent="0.25">
      <c r="B26" s="21" t="s">
        <v>3</v>
      </c>
      <c r="C26" s="22" t="s">
        <v>3</v>
      </c>
      <c r="D26" s="21" t="s">
        <v>4</v>
      </c>
      <c r="E26" s="25" t="s">
        <v>5</v>
      </c>
      <c r="F26" s="23">
        <f t="shared" ref="F26:I26" si="1">F$4</f>
        <v>43521</v>
      </c>
      <c r="G26" s="24">
        <f t="shared" si="1"/>
        <v>43598</v>
      </c>
      <c r="H26" s="27">
        <f t="shared" si="1"/>
        <v>43700</v>
      </c>
      <c r="I26" s="24">
        <f t="shared" si="1"/>
        <v>43700</v>
      </c>
    </row>
    <row r="27" spans="2:9" x14ac:dyDescent="0.2">
      <c r="B27" s="29">
        <v>1</v>
      </c>
      <c r="C27" s="30">
        <f>IF(COUNT(F27:I27)&gt;=5,SUM(LARGE(F27:I27,{1,2,3,4,5})),IF(COUNT(F27:I27)=4,SUM(LARGE(F27:I27,{1,2,3,4})),IF(COUNT(F27:I27)=3,SUM(LARGE(F27:I27,{1,2,3})),IF(COUNT(F27:I27)=2,SUM(LARGE(F27:I27,{1,2})),IF(COUNT(F27:I27)=1,SUM(LARGE(F27:I27,{1})),0)))))</f>
        <v>6510</v>
      </c>
      <c r="D27" s="31" t="s">
        <v>75</v>
      </c>
      <c r="E27" s="32" t="s">
        <v>71</v>
      </c>
      <c r="F27" s="33">
        <v>2110</v>
      </c>
      <c r="G27" s="30">
        <v>2200</v>
      </c>
      <c r="H27" s="43">
        <v>2200</v>
      </c>
      <c r="I27" s="30"/>
    </row>
    <row r="28" spans="2:9" x14ac:dyDescent="0.2">
      <c r="B28" s="29">
        <v>2</v>
      </c>
      <c r="C28" s="30">
        <f>IF(COUNT(F28:I28)&gt;=5,SUM(LARGE(F28:I28,{1,2,3,4,5})),IF(COUNT(F28:I28)=4,SUM(LARGE(F28:I28,{1,2,3,4})),IF(COUNT(F28:I28)=3,SUM(LARGE(F28:I28,{1,2,3})),IF(COUNT(F28:I28)=2,SUM(LARGE(F28:I28,{1,2})),IF(COUNT(F28:I28)=1,SUM(LARGE(F28:I28,{1})),0)))))</f>
        <v>6110</v>
      </c>
      <c r="D28" s="31" t="s">
        <v>19</v>
      </c>
      <c r="E28" s="32" t="s">
        <v>23</v>
      </c>
      <c r="F28" s="33">
        <v>2110</v>
      </c>
      <c r="G28" s="30">
        <v>4000</v>
      </c>
      <c r="H28" s="40"/>
      <c r="I28" s="41"/>
    </row>
    <row r="29" spans="2:9" x14ac:dyDescent="0.2">
      <c r="B29" s="29">
        <v>3</v>
      </c>
      <c r="C29" s="30">
        <f>IF(COUNT(F29:I29)&gt;=5,SUM(LARGE(F29:I29,{1,2,3,4,5})),IF(COUNT(F29:I29)=4,SUM(LARGE(F29:I29,{1,2,3,4})),IF(COUNT(F29:I29)=3,SUM(LARGE(F29:I29,{1,2,3})),IF(COUNT(F29:I29)=2,SUM(LARGE(F29:I29,{1,2})),IF(COUNT(F29:I29)=1,SUM(LARGE(F29:I29,{1})),0)))))</f>
        <v>2200</v>
      </c>
      <c r="D29" s="31" t="s">
        <v>48</v>
      </c>
      <c r="E29" s="32" t="s">
        <v>74</v>
      </c>
      <c r="F29" s="33"/>
      <c r="G29" s="30">
        <v>2200</v>
      </c>
      <c r="H29" s="43"/>
      <c r="I29" s="30"/>
    </row>
    <row r="30" spans="2:9" x14ac:dyDescent="0.2">
      <c r="B30" s="3"/>
      <c r="C30" s="4"/>
      <c r="D30" s="5"/>
      <c r="E30" s="5"/>
    </row>
    <row r="31" spans="2:9" ht="15.75" thickBot="1" x14ac:dyDescent="0.25">
      <c r="B31" s="3"/>
      <c r="C31" s="4"/>
      <c r="D31" s="6"/>
      <c r="E31" s="6"/>
    </row>
    <row r="32" spans="2:9" ht="60.75" thickBot="1" x14ac:dyDescent="0.25">
      <c r="B32" s="9" t="s">
        <v>0</v>
      </c>
      <c r="C32" s="10" t="s">
        <v>1</v>
      </c>
      <c r="D32" s="117" t="s">
        <v>13</v>
      </c>
      <c r="E32" s="118" t="s">
        <v>2</v>
      </c>
      <c r="F32" s="11" t="s">
        <v>77</v>
      </c>
      <c r="G32" s="12" t="s">
        <v>78</v>
      </c>
      <c r="H32" s="26" t="s">
        <v>104</v>
      </c>
      <c r="I32" s="16" t="s">
        <v>105</v>
      </c>
    </row>
    <row r="33" spans="2:9" ht="15.75" thickBot="1" x14ac:dyDescent="0.25">
      <c r="B33" s="17"/>
      <c r="C33" s="18"/>
      <c r="D33" s="19"/>
      <c r="E33" s="19"/>
      <c r="F33" s="18"/>
      <c r="G33" s="18"/>
      <c r="H33" s="18"/>
      <c r="I33" s="20"/>
    </row>
    <row r="34" spans="2:9" ht="15.75" thickBot="1" x14ac:dyDescent="0.25">
      <c r="B34" s="21" t="s">
        <v>3</v>
      </c>
      <c r="C34" s="22" t="s">
        <v>3</v>
      </c>
      <c r="D34" s="21" t="s">
        <v>4</v>
      </c>
      <c r="E34" s="25" t="s">
        <v>5</v>
      </c>
      <c r="F34" s="23">
        <f t="shared" ref="F34:I34" si="2">F$4</f>
        <v>43521</v>
      </c>
      <c r="G34" s="24">
        <f t="shared" si="2"/>
        <v>43598</v>
      </c>
      <c r="H34" s="27">
        <f t="shared" si="2"/>
        <v>43700</v>
      </c>
      <c r="I34" s="24">
        <f t="shared" si="2"/>
        <v>43700</v>
      </c>
    </row>
    <row r="35" spans="2:9" x14ac:dyDescent="0.2">
      <c r="B35" s="29">
        <v>1</v>
      </c>
      <c r="C35" s="30">
        <f>IF(COUNT(F35:I35)&gt;=5,SUM(LARGE(F35:I35,{1,2,3,4,5})),IF(COUNT(F35:I35)=4,SUM(LARGE(F35:I35,{1,2,3,4})),IF(COUNT(F35:I35)=3,SUM(LARGE(F35:I35,{1,2,3})),IF(COUNT(F35:I35)=2,SUM(LARGE(F35:I35,{1,2})),IF(COUNT(F35:I35)=1,SUM(LARGE(F35:I35,{1})),0)))))</f>
        <v>10050</v>
      </c>
      <c r="D35" s="31" t="s">
        <v>10</v>
      </c>
      <c r="E35" s="32" t="s">
        <v>18</v>
      </c>
      <c r="F35" s="33">
        <v>3850</v>
      </c>
      <c r="G35" s="30">
        <v>4000</v>
      </c>
      <c r="H35" s="43">
        <v>2200</v>
      </c>
      <c r="I35" s="30"/>
    </row>
    <row r="36" spans="2:9" x14ac:dyDescent="0.2">
      <c r="B36" s="29">
        <v>2</v>
      </c>
      <c r="C36" s="30">
        <f>IF(COUNT(F36:I36)&gt;=5,SUM(LARGE(F36:I36,{1,2,3,4,5})),IF(COUNT(F36:I36)=4,SUM(LARGE(F36:I36,{1,2,3,4})),IF(COUNT(F36:I36)=3,SUM(LARGE(F36:I36,{1,2,3})),IF(COUNT(F36:I36)=2,SUM(LARGE(F36:I36,{1,2})),IF(COUNT(F36:I36)=1,SUM(LARGE(F36:I36,{1})),0)))))</f>
        <v>9000</v>
      </c>
      <c r="D36" s="31" t="s">
        <v>73</v>
      </c>
      <c r="E36" s="32" t="s">
        <v>72</v>
      </c>
      <c r="F36" s="33">
        <v>4680</v>
      </c>
      <c r="G36" s="30">
        <v>3400</v>
      </c>
      <c r="H36" s="40">
        <v>920</v>
      </c>
      <c r="I36" s="41"/>
    </row>
    <row r="37" spans="2:9" x14ac:dyDescent="0.2">
      <c r="B37" s="29">
        <v>3</v>
      </c>
      <c r="C37" s="30">
        <f>IF(COUNT(F37:I37)&gt;=5,SUM(LARGE(F37:I37,{1,2,3,4,5})),IF(COUNT(F37:I37)=4,SUM(LARGE(F37:I37,{1,2,3,4})),IF(COUNT(F37:I37)=3,SUM(LARGE(F37:I37,{1,2,3})),IF(COUNT(F37:I37)=2,SUM(LARGE(F37:I37,{1,2})),IF(COUNT(F37:I37)=1,SUM(LARGE(F37:I37,{1})),0)))))</f>
        <v>3400</v>
      </c>
      <c r="D37" s="31" t="s">
        <v>76</v>
      </c>
      <c r="E37" s="32" t="s">
        <v>11</v>
      </c>
      <c r="F37" s="33"/>
      <c r="G37" s="30">
        <v>3400</v>
      </c>
      <c r="H37" s="43"/>
      <c r="I37" s="30"/>
    </row>
    <row r="38" spans="2:9" x14ac:dyDescent="0.2">
      <c r="B38" s="3"/>
      <c r="C38" s="4"/>
      <c r="D38" s="5"/>
      <c r="E38" s="5"/>
    </row>
    <row r="39" spans="2:9" ht="15.75" thickBot="1" x14ac:dyDescent="0.25">
      <c r="B39" s="3"/>
      <c r="C39" s="4"/>
      <c r="D39" s="5"/>
      <c r="E39" s="5"/>
    </row>
    <row r="40" spans="2:9" ht="60.75" thickBot="1" x14ac:dyDescent="0.25">
      <c r="B40" s="9" t="s">
        <v>0</v>
      </c>
      <c r="C40" s="10" t="s">
        <v>1</v>
      </c>
      <c r="D40" s="117" t="s">
        <v>12</v>
      </c>
      <c r="E40" s="118"/>
      <c r="F40" s="11" t="s">
        <v>77</v>
      </c>
      <c r="G40" s="12" t="s">
        <v>78</v>
      </c>
      <c r="H40" s="26" t="s">
        <v>104</v>
      </c>
      <c r="I40" s="16" t="s">
        <v>105</v>
      </c>
    </row>
    <row r="41" spans="2:9" ht="15.75" thickBot="1" x14ac:dyDescent="0.25">
      <c r="B41" s="17"/>
      <c r="C41" s="18"/>
      <c r="D41" s="19"/>
      <c r="E41" s="19"/>
      <c r="F41" s="18"/>
      <c r="G41" s="18"/>
      <c r="H41" s="18"/>
      <c r="I41" s="20"/>
    </row>
    <row r="42" spans="2:9" ht="15.75" thickBot="1" x14ac:dyDescent="0.25">
      <c r="B42" s="21" t="s">
        <v>3</v>
      </c>
      <c r="C42" s="22" t="s">
        <v>3</v>
      </c>
      <c r="D42" s="21" t="s">
        <v>4</v>
      </c>
      <c r="E42" s="25" t="s">
        <v>5</v>
      </c>
      <c r="F42" s="23">
        <f t="shared" ref="F42:I42" si="3">F$4</f>
        <v>43521</v>
      </c>
      <c r="G42" s="24">
        <f t="shared" si="3"/>
        <v>43598</v>
      </c>
      <c r="H42" s="27">
        <f t="shared" si="3"/>
        <v>43700</v>
      </c>
      <c r="I42" s="24">
        <f t="shared" si="3"/>
        <v>43700</v>
      </c>
    </row>
    <row r="43" spans="2:9" x14ac:dyDescent="0.2">
      <c r="B43" s="29">
        <v>1</v>
      </c>
      <c r="C43" s="30">
        <f>IF(COUNT(F43:I43)&gt;=5,SUM(LARGE(F43:I43,{1,2,3,4,5})),IF(COUNT(F43:I43)=4,SUM(LARGE(F43:I43,{1,2,3,4})),IF(COUNT(F43:I43)=3,SUM(LARGE(F43:I43,{1,2,3})),IF(COUNT(F43:I43)=2,SUM(LARGE(F43:I43,{1,2})),IF(COUNT(F43:I43)=1,SUM(LARGE(F43:I43,{1})),0)))))</f>
        <v>11020</v>
      </c>
      <c r="D43" s="31" t="s">
        <v>8</v>
      </c>
      <c r="E43" s="32" t="s">
        <v>10</v>
      </c>
      <c r="F43" s="33">
        <v>5500</v>
      </c>
      <c r="G43" s="30">
        <v>4000</v>
      </c>
      <c r="H43" s="40">
        <v>1520</v>
      </c>
      <c r="I43" s="41"/>
    </row>
    <row r="44" spans="2:9" x14ac:dyDescent="0.2">
      <c r="B44" s="29">
        <v>2</v>
      </c>
      <c r="C44" s="30">
        <f>IF(COUNT(F44:I44)&gt;=5,SUM(LARGE(F44:I44,{1,2,3,4,5})),IF(COUNT(F44:I44)=4,SUM(LARGE(F44:I44,{1,2,3,4})),IF(COUNT(F44:I44)=3,SUM(LARGE(F44:I44,{1,2,3})),IF(COUNT(F44:I44)=2,SUM(LARGE(F44:I44,{1,2})),IF(COUNT(F44:I44)=1,SUM(LARGE(F44:I44,{1})),0)))))</f>
        <v>8420</v>
      </c>
      <c r="D44" s="31" t="s">
        <v>23</v>
      </c>
      <c r="E44" s="32" t="s">
        <v>17</v>
      </c>
      <c r="F44" s="33">
        <v>3850</v>
      </c>
      <c r="G44" s="30">
        <v>3400</v>
      </c>
      <c r="H44" s="43">
        <v>1170</v>
      </c>
      <c r="I44" s="30"/>
    </row>
    <row r="45" spans="2:9" x14ac:dyDescent="0.2">
      <c r="B45" s="29">
        <v>3</v>
      </c>
      <c r="C45" s="30">
        <f>IF(COUNT(F45:I45)&gt;=5,SUM(LARGE(F45:I45,{1,2,3,4,5})),IF(COUNT(F45:I45)=4,SUM(LARGE(F45:I45,{1,2,3,4})),IF(COUNT(F45:I45)=3,SUM(LARGE(F45:I45,{1,2,3})),IF(COUNT(F45:I45)=2,SUM(LARGE(F45:I45,{1,2})),IF(COUNT(F45:I45)=1,SUM(LARGE(F45:I45,{1})),0)))))</f>
        <v>6750</v>
      </c>
      <c r="D45" s="31" t="s">
        <v>75</v>
      </c>
      <c r="E45" s="32" t="s">
        <v>72</v>
      </c>
      <c r="F45" s="33">
        <v>3030</v>
      </c>
      <c r="G45" s="30">
        <v>2800</v>
      </c>
      <c r="H45" s="43">
        <v>920</v>
      </c>
      <c r="I45" s="30"/>
    </row>
    <row r="46" spans="2:9" x14ac:dyDescent="0.2">
      <c r="B46" s="29">
        <v>4</v>
      </c>
      <c r="C46" s="30">
        <f>IF(COUNT(F46:I46)&gt;=5,SUM(LARGE(F46:I46,{1,2,3,4,5})),IF(COUNT(F46:I46)=4,SUM(LARGE(F46:I46,{1,2,3,4})),IF(COUNT(F46:I46)=3,SUM(LARGE(F46:I46,{1,2,3})),IF(COUNT(F46:I46)=2,SUM(LARGE(F46:I46,{1,2})),IF(COUNT(F46:I46)=1,SUM(LARGE(F46:I46,{1})),0)))))</f>
        <v>4310</v>
      </c>
      <c r="D46" s="31" t="s">
        <v>44</v>
      </c>
      <c r="E46" s="32" t="s">
        <v>11</v>
      </c>
      <c r="F46" s="33">
        <v>2110</v>
      </c>
      <c r="G46" s="30">
        <v>2200</v>
      </c>
      <c r="H46" s="43"/>
      <c r="I46" s="30"/>
    </row>
    <row r="47" spans="2:9" x14ac:dyDescent="0.2">
      <c r="B47" s="29">
        <v>5</v>
      </c>
      <c r="C47" s="30">
        <f>IF(COUNT(F47:I47)&gt;=5,SUM(LARGE(F47:I47,{1,2,3,4,5})),IF(COUNT(F47:I47)=4,SUM(LARGE(F47:I47,{1,2,3,4})),IF(COUNT(F47:I47)=3,SUM(LARGE(F47:I47,{1,2,3})),IF(COUNT(F47:I47)=2,SUM(LARGE(F47:I47,{1,2})),IF(COUNT(F47:I47)=1,SUM(LARGE(F47:I47,{1})),0)))))</f>
        <v>4310</v>
      </c>
      <c r="D47" s="31" t="s">
        <v>26</v>
      </c>
      <c r="E47" s="32" t="s">
        <v>25</v>
      </c>
      <c r="F47" s="33">
        <v>2110</v>
      </c>
      <c r="G47" s="30">
        <v>2200</v>
      </c>
      <c r="H47" s="43"/>
      <c r="I47" s="30"/>
    </row>
    <row r="48" spans="2:9" x14ac:dyDescent="0.2">
      <c r="B48" s="29">
        <v>6</v>
      </c>
      <c r="C48" s="30">
        <f>IF(COUNT(F48:I48)&gt;=5,SUM(LARGE(F48:I48,{1,2,3,4,5})),IF(COUNT(F48:I48)=4,SUM(LARGE(F48:I48,{1,2,3,4})),IF(COUNT(F48:I48)=3,SUM(LARGE(F48:I48,{1,2,3})),IF(COUNT(F48:I48)=2,SUM(LARGE(F48:I48,{1,2})),IF(COUNT(F48:I48)=1,SUM(LARGE(F48:I48,{1})),0)))))</f>
        <v>4000</v>
      </c>
      <c r="D48" s="31" t="s">
        <v>70</v>
      </c>
      <c r="E48" s="32" t="s">
        <v>73</v>
      </c>
      <c r="F48" s="33"/>
      <c r="G48" s="30">
        <v>4000</v>
      </c>
      <c r="H48" s="43"/>
      <c r="I48" s="30"/>
    </row>
    <row r="51" spans="4:5" x14ac:dyDescent="0.2">
      <c r="D51" s="45" t="s">
        <v>116</v>
      </c>
      <c r="E51" s="46">
        <f>SUM(E52:E53)</f>
        <v>19</v>
      </c>
    </row>
    <row r="52" spans="4:5" x14ac:dyDescent="0.2">
      <c r="D52" s="45" t="s">
        <v>117</v>
      </c>
      <c r="E52" s="46">
        <v>12</v>
      </c>
    </row>
    <row r="53" spans="4:5" x14ac:dyDescent="0.2">
      <c r="D53" s="45" t="s">
        <v>118</v>
      </c>
      <c r="E53" s="46">
        <v>7</v>
      </c>
    </row>
  </sheetData>
  <sortState ref="C43:I48">
    <sortCondition descending="1" ref="C43"/>
  </sortState>
  <mergeCells count="5">
    <mergeCell ref="D2:E2"/>
    <mergeCell ref="D13:E13"/>
    <mergeCell ref="D24:E24"/>
    <mergeCell ref="D32:E32"/>
    <mergeCell ref="D40:E40"/>
  </mergeCells>
  <conditionalFormatting sqref="D6">
    <cfRule type="duplicateValues" priority="139"/>
  </conditionalFormatting>
  <conditionalFormatting sqref="D8">
    <cfRule type="duplicateValues" priority="51"/>
  </conditionalFormatting>
  <conditionalFormatting sqref="E8">
    <cfRule type="duplicateValues" priority="50"/>
  </conditionalFormatting>
  <conditionalFormatting sqref="D9">
    <cfRule type="duplicateValues" priority="49"/>
  </conditionalFormatting>
  <conditionalFormatting sqref="D7">
    <cfRule type="duplicateValues" priority="47"/>
  </conditionalFormatting>
  <conditionalFormatting sqref="E10">
    <cfRule type="duplicateValues" priority="46"/>
  </conditionalFormatting>
  <conditionalFormatting sqref="D10">
    <cfRule type="duplicateValues" priority="45"/>
  </conditionalFormatting>
  <conditionalFormatting sqref="D5">
    <cfRule type="duplicateValues" priority="436"/>
  </conditionalFormatting>
  <conditionalFormatting sqref="D17">
    <cfRule type="duplicateValues" priority="37"/>
  </conditionalFormatting>
  <conditionalFormatting sqref="D16">
    <cfRule type="duplicateValues" priority="36"/>
  </conditionalFormatting>
  <conditionalFormatting sqref="D18">
    <cfRule type="duplicateValues" priority="34"/>
  </conditionalFormatting>
  <conditionalFormatting sqref="D20">
    <cfRule type="duplicateValues" priority="32"/>
  </conditionalFormatting>
  <conditionalFormatting sqref="D35">
    <cfRule type="duplicateValues" priority="29"/>
  </conditionalFormatting>
  <conditionalFormatting sqref="D36">
    <cfRule type="duplicateValues" priority="28"/>
  </conditionalFormatting>
  <conditionalFormatting sqref="D28">
    <cfRule type="duplicateValues" priority="22"/>
  </conditionalFormatting>
  <conditionalFormatting sqref="D27">
    <cfRule type="duplicateValues" priority="19"/>
  </conditionalFormatting>
  <conditionalFormatting sqref="D29">
    <cfRule type="duplicateValues" priority="14"/>
  </conditionalFormatting>
  <conditionalFormatting sqref="D37">
    <cfRule type="duplicateValues" priority="13"/>
  </conditionalFormatting>
  <conditionalFormatting sqref="D44">
    <cfRule type="duplicateValues" priority="9"/>
  </conditionalFormatting>
  <conditionalFormatting sqref="D45">
    <cfRule type="duplicateValues" priority="8"/>
  </conditionalFormatting>
  <conditionalFormatting sqref="D48">
    <cfRule type="duplicateValues" priority="5"/>
  </conditionalFormatting>
  <conditionalFormatting sqref="D46">
    <cfRule type="duplicateValues" priority="4"/>
  </conditionalFormatting>
  <conditionalFormatting sqref="D47">
    <cfRule type="duplicateValues" priority="3"/>
  </conditionalFormatting>
  <conditionalFormatting sqref="D19 D21">
    <cfRule type="duplicateValues" priority="500"/>
  </conditionalFormatting>
  <conditionalFormatting sqref="D43">
    <cfRule type="duplicateValues" priority="501"/>
  </conditionalFormatting>
  <pageMargins left="0.39370078740157483" right="0.39370078740157483" top="0.59055118110236227" bottom="0.59055118110236227" header="0.39370078740157483" footer="0.39370078740157483"/>
  <pageSetup paperSize="9" scale="4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34" zoomScale="90" zoomScaleNormal="90" zoomScaleSheetLayoutView="100" workbookViewId="0">
      <selection activeCell="J2" sqref="J2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7" width="13.28515625" style="2" customWidth="1"/>
    <col min="8" max="16384" width="9.140625" style="1"/>
  </cols>
  <sheetData>
    <row r="1" spans="2:7" ht="15.75" thickBot="1" x14ac:dyDescent="0.25"/>
    <row r="2" spans="2:7" ht="60.75" thickBot="1" x14ac:dyDescent="0.25">
      <c r="B2" s="13" t="s">
        <v>0</v>
      </c>
      <c r="C2" s="14" t="s">
        <v>1</v>
      </c>
      <c r="D2" s="115" t="s">
        <v>80</v>
      </c>
      <c r="E2" s="116" t="s">
        <v>2</v>
      </c>
      <c r="F2" s="15" t="s">
        <v>77</v>
      </c>
      <c r="G2" s="16" t="s">
        <v>78</v>
      </c>
    </row>
    <row r="3" spans="2:7" ht="15.75" thickBot="1" x14ac:dyDescent="0.25">
      <c r="B3" s="17"/>
      <c r="C3" s="18"/>
      <c r="D3" s="19"/>
      <c r="E3" s="19"/>
      <c r="F3" s="18"/>
      <c r="G3" s="20"/>
    </row>
    <row r="4" spans="2:7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</row>
    <row r="5" spans="2:7" x14ac:dyDescent="0.2">
      <c r="B5" s="29">
        <v>1</v>
      </c>
      <c r="C5" s="30">
        <f>IF(COUNT(F5:G5)&gt;=3,SUM(LARGE(F5:G5,{1,2,3})),IF(COUNT(F5:G5)=2,SUM(LARGE(F5:G5,{1,2})),IF(COUNT(F5:G5)=1,SUM(LARGE(F5:G5,{1})),0)))</f>
        <v>3200</v>
      </c>
      <c r="D5" s="31" t="s">
        <v>9</v>
      </c>
      <c r="E5" s="32"/>
      <c r="F5" s="33">
        <v>1600</v>
      </c>
      <c r="G5" s="30">
        <v>1600</v>
      </c>
    </row>
    <row r="6" spans="2:7" x14ac:dyDescent="0.2">
      <c r="B6" s="29">
        <v>2</v>
      </c>
      <c r="C6" s="30">
        <f>IF(COUNT(F6:G6)&gt;=3,SUM(LARGE(F6:G6,{1,2,3})),IF(COUNT(F6:G6)=2,SUM(LARGE(F6:G6,{1,2})),IF(COUNT(F6:G6)=1,SUM(LARGE(F6:G6,{1})),0)))</f>
        <v>2480</v>
      </c>
      <c r="D6" s="31" t="s">
        <v>47</v>
      </c>
      <c r="E6" s="32"/>
      <c r="F6" s="33">
        <v>1120</v>
      </c>
      <c r="G6" s="30">
        <v>1360</v>
      </c>
    </row>
    <row r="7" spans="2:7" x14ac:dyDescent="0.2">
      <c r="B7" s="29">
        <v>3</v>
      </c>
      <c r="C7" s="30">
        <f>IF(COUNT(F7:G7)&gt;=3,SUM(LARGE(F7:G7,{1,2,3})),IF(COUNT(F7:G7)=2,SUM(LARGE(F7:G7,{1,2})),IF(COUNT(F7:G7)=1,SUM(LARGE(F7:G7,{1})),0)))</f>
        <v>2000</v>
      </c>
      <c r="D7" s="31" t="s">
        <v>68</v>
      </c>
      <c r="E7" s="32"/>
      <c r="F7" s="33">
        <v>640</v>
      </c>
      <c r="G7" s="30">
        <v>1360</v>
      </c>
    </row>
    <row r="8" spans="2:7" x14ac:dyDescent="0.2">
      <c r="B8" s="29">
        <v>4</v>
      </c>
      <c r="C8" s="30">
        <f>IF(COUNT(F8:G8)&gt;=3,SUM(LARGE(F8:G8,{1,2,3})),IF(COUNT(F8:G8)=2,SUM(LARGE(F8:G8,{1,2})),IF(COUNT(F8:G8)=1,SUM(LARGE(F8:G8,{1})),0)))</f>
        <v>1760</v>
      </c>
      <c r="D8" s="31" t="s">
        <v>65</v>
      </c>
      <c r="E8" s="32"/>
      <c r="F8" s="33">
        <v>1120</v>
      </c>
      <c r="G8" s="30">
        <v>640</v>
      </c>
    </row>
    <row r="9" spans="2:7" x14ac:dyDescent="0.2">
      <c r="B9" s="29">
        <v>5</v>
      </c>
      <c r="C9" s="30">
        <f>IF(COUNT(F9:G9)&gt;=3,SUM(LARGE(F9:G9,{1,2,3})),IF(COUNT(F9:G9)=2,SUM(LARGE(F9:G9,{1,2})),IF(COUNT(F9:G9)=1,SUM(LARGE(F9:G9,{1})),0)))</f>
        <v>1520</v>
      </c>
      <c r="D9" s="31" t="s">
        <v>21</v>
      </c>
      <c r="E9" s="32"/>
      <c r="F9" s="33">
        <v>880</v>
      </c>
      <c r="G9" s="30">
        <v>640</v>
      </c>
    </row>
    <row r="10" spans="2:7" x14ac:dyDescent="0.2">
      <c r="B10" s="29">
        <v>6</v>
      </c>
      <c r="C10" s="30">
        <f>IF(COUNT(F10:G10)&gt;=3,SUM(LARGE(F10:G10,{1,2,3})),IF(COUNT(F10:G10)=2,SUM(LARGE(F10:G10,{1,2})),IF(COUNT(F10:G10)=1,SUM(LARGE(F10:G10,{1})),0)))</f>
        <v>1520</v>
      </c>
      <c r="D10" s="31" t="s">
        <v>63</v>
      </c>
      <c r="E10" s="32"/>
      <c r="F10" s="33">
        <v>640</v>
      </c>
      <c r="G10" s="30">
        <v>880</v>
      </c>
    </row>
    <row r="11" spans="2:7" x14ac:dyDescent="0.2">
      <c r="B11" s="3"/>
      <c r="C11" s="4"/>
      <c r="D11" s="5"/>
      <c r="E11" s="5"/>
    </row>
    <row r="12" spans="2:7" ht="15.75" thickBot="1" x14ac:dyDescent="0.25">
      <c r="B12" s="3"/>
      <c r="C12" s="7"/>
      <c r="D12" s="6"/>
      <c r="E12" s="6"/>
    </row>
    <row r="13" spans="2:7" ht="60.75" thickBot="1" x14ac:dyDescent="0.25">
      <c r="B13" s="13" t="s">
        <v>0</v>
      </c>
      <c r="C13" s="14" t="s">
        <v>1</v>
      </c>
      <c r="D13" s="115" t="s">
        <v>81</v>
      </c>
      <c r="E13" s="116"/>
      <c r="F13" s="15" t="s">
        <v>77</v>
      </c>
      <c r="G13" s="16" t="s">
        <v>78</v>
      </c>
    </row>
    <row r="14" spans="2:7" ht="15.75" thickBot="1" x14ac:dyDescent="0.25">
      <c r="B14" s="17"/>
      <c r="C14" s="18"/>
      <c r="D14" s="19"/>
      <c r="E14" s="19"/>
      <c r="F14" s="18"/>
      <c r="G14" s="20"/>
    </row>
    <row r="15" spans="2:7" ht="15.75" thickBot="1" x14ac:dyDescent="0.25">
      <c r="B15" s="21" t="s">
        <v>3</v>
      </c>
      <c r="C15" s="22" t="s">
        <v>3</v>
      </c>
      <c r="D15" s="21" t="s">
        <v>4</v>
      </c>
      <c r="E15" s="25" t="s">
        <v>5</v>
      </c>
      <c r="F15" s="23">
        <v>43521</v>
      </c>
      <c r="G15" s="24">
        <v>43598</v>
      </c>
    </row>
    <row r="16" spans="2:7" x14ac:dyDescent="0.2">
      <c r="B16" s="29">
        <v>1</v>
      </c>
      <c r="C16" s="30">
        <f>IF(COUNT(F16:G16)&gt;=3,SUM(LARGE(F16:G16,{1,2,3})),IF(COUNT(F16:G16)=2,SUM(LARGE(F16:G16,{1,2})),IF(COUNT(F16:G16)=1,SUM(LARGE(F16:G16,{1})),0)))</f>
        <v>2960</v>
      </c>
      <c r="D16" s="31" t="s">
        <v>67</v>
      </c>
      <c r="E16" s="32"/>
      <c r="F16" s="33">
        <v>1360</v>
      </c>
      <c r="G16" s="30">
        <v>1600</v>
      </c>
    </row>
    <row r="17" spans="2:7" x14ac:dyDescent="0.2">
      <c r="B17" s="29">
        <v>2</v>
      </c>
      <c r="C17" s="30">
        <f>IF(COUNT(F17:G17)&gt;=3,SUM(LARGE(F17:G17,{1,2,3})),IF(COUNT(F17:G17)=2,SUM(LARGE(F17:G17,{1,2})),IF(COUNT(F17:G17)=1,SUM(LARGE(F17:G17,{1})),0)))</f>
        <v>2000</v>
      </c>
      <c r="D17" s="31" t="s">
        <v>41</v>
      </c>
      <c r="E17" s="32"/>
      <c r="F17" s="33">
        <v>1120</v>
      </c>
      <c r="G17" s="30">
        <v>880</v>
      </c>
    </row>
    <row r="18" spans="2:7" x14ac:dyDescent="0.2">
      <c r="B18" s="29">
        <v>3</v>
      </c>
      <c r="C18" s="30">
        <f>IF(COUNT(F18:G18)&gt;=3,SUM(LARGE(F18:G18,{1,2,3})),IF(COUNT(F18:G18)=2,SUM(LARGE(F18:G18,{1,2})),IF(COUNT(F18:G18)=1,SUM(LARGE(F18:G18,{1})),0)))</f>
        <v>1760</v>
      </c>
      <c r="D18" s="31" t="s">
        <v>66</v>
      </c>
      <c r="E18" s="32"/>
      <c r="F18" s="33">
        <v>880</v>
      </c>
      <c r="G18" s="30">
        <v>880</v>
      </c>
    </row>
    <row r="19" spans="2:7" x14ac:dyDescent="0.2">
      <c r="B19" s="3"/>
      <c r="C19" s="4"/>
      <c r="D19" s="6"/>
      <c r="E19" s="6"/>
    </row>
    <row r="20" spans="2:7" ht="15.75" thickBot="1" x14ac:dyDescent="0.25">
      <c r="B20" s="3"/>
      <c r="C20" s="7"/>
      <c r="D20" s="6"/>
      <c r="E20" s="6"/>
    </row>
    <row r="21" spans="2:7" ht="60.75" thickBot="1" x14ac:dyDescent="0.25">
      <c r="B21" s="13" t="s">
        <v>0</v>
      </c>
      <c r="C21" s="14" t="s">
        <v>1</v>
      </c>
      <c r="D21" s="115" t="s">
        <v>82</v>
      </c>
      <c r="E21" s="116" t="s">
        <v>2</v>
      </c>
      <c r="F21" s="15" t="s">
        <v>77</v>
      </c>
      <c r="G21" s="16" t="s">
        <v>78</v>
      </c>
    </row>
    <row r="22" spans="2:7" ht="15.75" thickBot="1" x14ac:dyDescent="0.25">
      <c r="B22" s="17"/>
      <c r="C22" s="18"/>
      <c r="D22" s="19"/>
      <c r="E22" s="19"/>
      <c r="F22" s="18"/>
      <c r="G22" s="20"/>
    </row>
    <row r="23" spans="2:7" ht="15.75" thickBot="1" x14ac:dyDescent="0.25">
      <c r="B23" s="21" t="s">
        <v>3</v>
      </c>
      <c r="C23" s="22" t="s">
        <v>3</v>
      </c>
      <c r="D23" s="21" t="s">
        <v>4</v>
      </c>
      <c r="E23" s="25" t="s">
        <v>5</v>
      </c>
      <c r="F23" s="23">
        <v>43521</v>
      </c>
      <c r="G23" s="24">
        <v>43598</v>
      </c>
    </row>
    <row r="24" spans="2:7" x14ac:dyDescent="0.2">
      <c r="B24" s="29">
        <v>1</v>
      </c>
      <c r="C24" s="30">
        <f>IF(COUNT(F24:G24)&gt;=3,SUM(LARGE(F24:G24,{1,2,3})),IF(COUNT(F24:G24)=2,SUM(LARGE(F24:G24,{1,2})),IF(COUNT(F24:G24)=1,SUM(LARGE(F24:G24,{1})),0)))</f>
        <v>3200</v>
      </c>
      <c r="D24" s="31" t="s">
        <v>9</v>
      </c>
      <c r="E24" s="32" t="s">
        <v>47</v>
      </c>
      <c r="F24" s="33">
        <v>1600</v>
      </c>
      <c r="G24" s="30">
        <v>1600</v>
      </c>
    </row>
    <row r="25" spans="2:7" x14ac:dyDescent="0.2">
      <c r="B25" s="29">
        <v>2</v>
      </c>
      <c r="C25" s="30">
        <f>IF(COUNT(F25:G25)&gt;=3,SUM(LARGE(F25:G25,{1,2,3})),IF(COUNT(F25:G25)=2,SUM(LARGE(F25:G25,{1,2})),IF(COUNT(F25:G25)=1,SUM(LARGE(F25:G25,{1})),0)))</f>
        <v>2480</v>
      </c>
      <c r="D25" s="31" t="s">
        <v>63</v>
      </c>
      <c r="E25" s="32" t="s">
        <v>65</v>
      </c>
      <c r="F25" s="33">
        <v>1120</v>
      </c>
      <c r="G25" s="30">
        <v>1360</v>
      </c>
    </row>
    <row r="26" spans="2:7" x14ac:dyDescent="0.2">
      <c r="B26" s="29">
        <v>3</v>
      </c>
      <c r="C26" s="30">
        <f>IF(COUNT(F26:G26)&gt;=3,SUM(LARGE(F26:G26,{1,2,3})),IF(COUNT(F26:G26)=2,SUM(LARGE(F26:G26,{1,2})),IF(COUNT(F26:G26)=1,SUM(LARGE(F26:G26,{1})),0)))</f>
        <v>2000</v>
      </c>
      <c r="D26" s="31" t="s">
        <v>21</v>
      </c>
      <c r="E26" s="32" t="s">
        <v>64</v>
      </c>
      <c r="F26" s="33">
        <v>880</v>
      </c>
      <c r="G26" s="30">
        <v>1120</v>
      </c>
    </row>
    <row r="27" spans="2:7" x14ac:dyDescent="0.2">
      <c r="B27" s="3"/>
      <c r="C27" s="4"/>
      <c r="D27" s="8"/>
      <c r="E27" s="8"/>
    </row>
    <row r="28" spans="2:7" ht="15.75" thickBot="1" x14ac:dyDescent="0.25">
      <c r="B28" s="3"/>
      <c r="C28" s="7"/>
      <c r="D28" s="6"/>
      <c r="E28" s="6"/>
    </row>
    <row r="29" spans="2:7" ht="60.75" thickBot="1" x14ac:dyDescent="0.25">
      <c r="B29" s="13" t="s">
        <v>0</v>
      </c>
      <c r="C29" s="14" t="s">
        <v>1</v>
      </c>
      <c r="D29" s="115" t="s">
        <v>6</v>
      </c>
      <c r="E29" s="116" t="s">
        <v>2</v>
      </c>
      <c r="F29" s="15" t="s">
        <v>77</v>
      </c>
      <c r="G29" s="16" t="s">
        <v>78</v>
      </c>
    </row>
    <row r="30" spans="2:7" ht="15.75" thickBot="1" x14ac:dyDescent="0.25">
      <c r="B30" s="17"/>
      <c r="C30" s="18"/>
      <c r="D30" s="19"/>
      <c r="E30" s="19"/>
      <c r="F30" s="18"/>
      <c r="G30" s="20"/>
    </row>
    <row r="31" spans="2:7" ht="15.75" thickBot="1" x14ac:dyDescent="0.25">
      <c r="B31" s="21" t="s">
        <v>3</v>
      </c>
      <c r="C31" s="22" t="s">
        <v>3</v>
      </c>
      <c r="D31" s="21" t="s">
        <v>4</v>
      </c>
      <c r="E31" s="25" t="s">
        <v>5</v>
      </c>
      <c r="F31" s="23">
        <v>43521</v>
      </c>
      <c r="G31" s="24">
        <v>43598</v>
      </c>
    </row>
    <row r="32" spans="2:7" x14ac:dyDescent="0.2">
      <c r="B32" s="29">
        <v>1</v>
      </c>
      <c r="C32" s="30">
        <f>IF(COUNT(F32:G32)&gt;=3,SUM(LARGE(F32:G32,{1,2,3})),IF(COUNT(F32:G32)=2,SUM(LARGE(F32:G32,{1,2})),IF(COUNT(F32:G32)=1,SUM(LARGE(F32:G32,{1})),0)))</f>
        <v>2720</v>
      </c>
      <c r="D32" s="31" t="s">
        <v>41</v>
      </c>
      <c r="E32" s="32" t="s">
        <v>66</v>
      </c>
      <c r="F32" s="33">
        <v>1360</v>
      </c>
      <c r="G32" s="30">
        <v>1360</v>
      </c>
    </row>
    <row r="33" spans="2:7" x14ac:dyDescent="0.2">
      <c r="B33" s="3"/>
      <c r="C33" s="4"/>
      <c r="D33" s="5"/>
      <c r="E33" s="5"/>
    </row>
    <row r="34" spans="2:7" ht="15.75" thickBot="1" x14ac:dyDescent="0.25">
      <c r="B34" s="3"/>
      <c r="C34" s="7"/>
      <c r="D34" s="6"/>
      <c r="E34" s="6"/>
    </row>
    <row r="35" spans="2:7" ht="60.75" thickBot="1" x14ac:dyDescent="0.25">
      <c r="B35" s="13" t="s">
        <v>0</v>
      </c>
      <c r="C35" s="14" t="s">
        <v>1</v>
      </c>
      <c r="D35" s="115" t="s">
        <v>7</v>
      </c>
      <c r="E35" s="116"/>
      <c r="F35" s="15" t="s">
        <v>77</v>
      </c>
      <c r="G35" s="16" t="s">
        <v>78</v>
      </c>
    </row>
    <row r="36" spans="2:7" ht="15.75" thickBot="1" x14ac:dyDescent="0.25">
      <c r="B36" s="17"/>
      <c r="C36" s="18"/>
      <c r="D36" s="19"/>
      <c r="E36" s="19"/>
      <c r="F36" s="18"/>
      <c r="G36" s="20"/>
    </row>
    <row r="37" spans="2:7" ht="15.75" thickBot="1" x14ac:dyDescent="0.25">
      <c r="B37" s="21" t="s">
        <v>3</v>
      </c>
      <c r="C37" s="22" t="s">
        <v>3</v>
      </c>
      <c r="D37" s="21" t="s">
        <v>4</v>
      </c>
      <c r="E37" s="25" t="s">
        <v>5</v>
      </c>
      <c r="F37" s="23">
        <v>43521</v>
      </c>
      <c r="G37" s="24">
        <v>43598</v>
      </c>
    </row>
    <row r="38" spans="2:7" x14ac:dyDescent="0.2">
      <c r="B38" s="29">
        <v>1</v>
      </c>
      <c r="C38" s="30">
        <f>IF(COUNT(F38:G38)&gt;=3,SUM(LARGE(F38:G38,{1,2,3})),IF(COUNT(F38:G38)=2,SUM(LARGE(F38:G38,{1,2})),IF(COUNT(F38:G38)=1,SUM(LARGE(F38:G38,{1})),0)))</f>
        <v>3200</v>
      </c>
      <c r="D38" s="31" t="s">
        <v>9</v>
      </c>
      <c r="E38" s="32" t="s">
        <v>61</v>
      </c>
      <c r="F38" s="33">
        <v>1600</v>
      </c>
      <c r="G38" s="30">
        <v>1600</v>
      </c>
    </row>
    <row r="39" spans="2:7" x14ac:dyDescent="0.2">
      <c r="B39" s="29">
        <v>2</v>
      </c>
      <c r="C39" s="30">
        <f>IF(COUNT(F39:G39)&gt;=3,SUM(LARGE(F39:G39,{1,2,3})),IF(COUNT(F39:G39)=2,SUM(LARGE(F39:G39,{1,2})),IF(COUNT(F39:G39)=1,SUM(LARGE(F39:G39,{1})),0)))</f>
        <v>2240</v>
      </c>
      <c r="D39" s="31" t="s">
        <v>65</v>
      </c>
      <c r="E39" s="32" t="s">
        <v>67</v>
      </c>
      <c r="F39" s="33">
        <v>1360</v>
      </c>
      <c r="G39" s="30">
        <v>880</v>
      </c>
    </row>
    <row r="40" spans="2:7" x14ac:dyDescent="0.2">
      <c r="B40" s="29">
        <v>3</v>
      </c>
      <c r="C40" s="30">
        <f>IF(COUNT(F40:G40)&gt;=3,SUM(LARGE(F40:G40,{1,2,3})),IF(COUNT(F40:G40)=2,SUM(LARGE(F40:G40,{1,2})),IF(COUNT(F40:G40)=1,SUM(LARGE(F40:G40,{1})),0)))</f>
        <v>2240</v>
      </c>
      <c r="D40" s="31" t="s">
        <v>68</v>
      </c>
      <c r="E40" s="32" t="s">
        <v>41</v>
      </c>
      <c r="F40" s="33">
        <v>880</v>
      </c>
      <c r="G40" s="30">
        <v>1360</v>
      </c>
    </row>
    <row r="41" spans="2:7" x14ac:dyDescent="0.2">
      <c r="B41" s="29">
        <v>4</v>
      </c>
      <c r="C41" s="30"/>
      <c r="D41" s="31" t="s">
        <v>64</v>
      </c>
      <c r="E41" s="32" t="s">
        <v>22</v>
      </c>
      <c r="F41" s="33"/>
      <c r="G41" s="30"/>
    </row>
    <row r="42" spans="2:7" x14ac:dyDescent="0.2">
      <c r="B42" s="29">
        <v>5</v>
      </c>
      <c r="C42" s="30"/>
      <c r="D42" s="31" t="s">
        <v>47</v>
      </c>
      <c r="E42" s="32" t="s">
        <v>66</v>
      </c>
      <c r="F42" s="33"/>
      <c r="G42" s="30"/>
    </row>
    <row r="45" spans="2:7" x14ac:dyDescent="0.2">
      <c r="D45" s="45" t="s">
        <v>116</v>
      </c>
      <c r="E45" s="46">
        <f>SUM(E46:E47)</f>
        <v>10</v>
      </c>
    </row>
    <row r="46" spans="2:7" x14ac:dyDescent="0.2">
      <c r="D46" s="45" t="s">
        <v>117</v>
      </c>
      <c r="E46" s="46">
        <v>7</v>
      </c>
    </row>
    <row r="47" spans="2:7" x14ac:dyDescent="0.2">
      <c r="D47" s="45" t="s">
        <v>118</v>
      </c>
      <c r="E47" s="46">
        <v>3</v>
      </c>
    </row>
  </sheetData>
  <sortState ref="C38:G42">
    <sortCondition descending="1" ref="C38"/>
  </sortState>
  <mergeCells count="5">
    <mergeCell ref="D2:E2"/>
    <mergeCell ref="D13:E13"/>
    <mergeCell ref="D21:E21"/>
    <mergeCell ref="D29:E29"/>
    <mergeCell ref="D35:E35"/>
  </mergeCells>
  <conditionalFormatting sqref="D7">
    <cfRule type="duplicateValues" priority="2"/>
  </conditionalFormatting>
  <conditionalFormatting sqref="D8">
    <cfRule type="duplicateValues" priority="1"/>
  </conditionalFormatting>
  <conditionalFormatting sqref="D16:D18">
    <cfRule type="duplicateValues" priority="505"/>
  </conditionalFormatting>
  <conditionalFormatting sqref="D24:D26">
    <cfRule type="duplicateValues" priority="507"/>
  </conditionalFormatting>
  <conditionalFormatting sqref="D32">
    <cfRule type="duplicateValues" priority="510"/>
  </conditionalFormatting>
  <conditionalFormatting sqref="D38:D42">
    <cfRule type="duplicateValues" priority="512"/>
  </conditionalFormatting>
  <conditionalFormatting sqref="D9:D10 D5:D6">
    <cfRule type="duplicateValues" priority="561"/>
  </conditionalFormatting>
  <pageMargins left="0.39370078740157483" right="0.39370078740157483" top="0.59055118110236227" bottom="0.59055118110236227" header="0.39370078740157483" footer="0.39370078740157483"/>
  <pageSetup paperSize="9" scale="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topLeftCell="A28" zoomScaleNormal="100" zoomScaleSheetLayoutView="100" workbookViewId="0">
      <selection activeCell="E45" sqref="E45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7" width="13.28515625" style="2" customWidth="1"/>
    <col min="8" max="16384" width="9.140625" style="1"/>
  </cols>
  <sheetData>
    <row r="1" spans="2:7" ht="15.75" thickBot="1" x14ac:dyDescent="0.25"/>
    <row r="2" spans="2:7" ht="60.75" thickBot="1" x14ac:dyDescent="0.25">
      <c r="B2" s="13" t="s">
        <v>0</v>
      </c>
      <c r="C2" s="14" t="s">
        <v>1</v>
      </c>
      <c r="D2" s="115" t="s">
        <v>83</v>
      </c>
      <c r="E2" s="116" t="s">
        <v>2</v>
      </c>
      <c r="F2" s="15" t="s">
        <v>77</v>
      </c>
      <c r="G2" s="16" t="s">
        <v>78</v>
      </c>
    </row>
    <row r="3" spans="2:7" ht="15.75" thickBot="1" x14ac:dyDescent="0.25">
      <c r="B3" s="17"/>
      <c r="C3" s="18"/>
      <c r="D3" s="19"/>
      <c r="E3" s="19"/>
      <c r="F3" s="18"/>
      <c r="G3" s="20"/>
    </row>
    <row r="4" spans="2:7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</row>
    <row r="5" spans="2:7" x14ac:dyDescent="0.2">
      <c r="B5" s="29">
        <v>1</v>
      </c>
      <c r="C5" s="30">
        <f>IF(COUNT(F5:G5)&gt;=3,SUM(LARGE(F5:G5,{1,2,3})),IF(COUNT(F5:G5)=2,SUM(LARGE(F5:G5,{1,2})),IF(COUNT(F5:G5)=1,SUM(LARGE(F5:G5,{1})),0)))</f>
        <v>2480</v>
      </c>
      <c r="D5" s="31" t="s">
        <v>46</v>
      </c>
      <c r="E5" s="32"/>
      <c r="F5" s="33">
        <v>1360</v>
      </c>
      <c r="G5" s="30">
        <v>1120</v>
      </c>
    </row>
    <row r="6" spans="2:7" x14ac:dyDescent="0.2">
      <c r="B6" s="29">
        <v>2</v>
      </c>
      <c r="C6" s="30">
        <f>IF(COUNT(F6:G6)&gt;=3,SUM(LARGE(F6:G6,{1,2,3})),IF(COUNT(F6:G6)=2,SUM(LARGE(F6:G6,{1,2})),IF(COUNT(F6:G6)=1,SUM(LARGE(F6:G6,{1})),0)))</f>
        <v>2480</v>
      </c>
      <c r="D6" s="31" t="s">
        <v>37</v>
      </c>
      <c r="E6" s="32"/>
      <c r="F6" s="33">
        <v>1120</v>
      </c>
      <c r="G6" s="30">
        <v>1360</v>
      </c>
    </row>
    <row r="7" spans="2:7" x14ac:dyDescent="0.2">
      <c r="B7" s="29">
        <v>3</v>
      </c>
      <c r="C7" s="30">
        <f>IF(COUNT(F7:G7)&gt;=3,SUM(LARGE(F7:G7,{1,2,3})),IF(COUNT(F7:G7)=2,SUM(LARGE(F7:G7,{1,2})),IF(COUNT(F7:G7)=1,SUM(LARGE(F7:G7,{1})),0)))</f>
        <v>2000</v>
      </c>
      <c r="D7" s="31" t="s">
        <v>58</v>
      </c>
      <c r="E7" s="32"/>
      <c r="F7" s="33">
        <v>1120</v>
      </c>
      <c r="G7" s="30">
        <v>880</v>
      </c>
    </row>
    <row r="8" spans="2:7" x14ac:dyDescent="0.2">
      <c r="B8" s="29">
        <v>4</v>
      </c>
      <c r="C8" s="30">
        <f>IF(COUNT(F8:G8)&gt;=3,SUM(LARGE(F8:G8,{1,2,3})),IF(COUNT(F8:G8)=2,SUM(LARGE(F8:G8,{1,2})),IF(COUNT(F8:G8)=1,SUM(LARGE(F8:G8,{1})),0)))</f>
        <v>1760</v>
      </c>
      <c r="D8" s="31" t="s">
        <v>57</v>
      </c>
      <c r="E8" s="32"/>
      <c r="F8" s="33">
        <v>640</v>
      </c>
      <c r="G8" s="30">
        <v>1120</v>
      </c>
    </row>
    <row r="9" spans="2:7" x14ac:dyDescent="0.2">
      <c r="B9" s="29">
        <v>5</v>
      </c>
      <c r="C9" s="30">
        <f>IF(COUNT(F9:G9)&gt;=3,SUM(LARGE(F9:G9,{1,2,3})),IF(COUNT(F9:G9)=2,SUM(LARGE(F9:G9,{1,2})),IF(COUNT(F9:G9)=1,SUM(LARGE(F9:G9,{1})),0)))</f>
        <v>1600</v>
      </c>
      <c r="D9" s="31" t="s">
        <v>69</v>
      </c>
      <c r="E9" s="32"/>
      <c r="F9" s="33">
        <v>1600</v>
      </c>
      <c r="G9" s="30"/>
    </row>
    <row r="10" spans="2:7" x14ac:dyDescent="0.2">
      <c r="B10" s="29">
        <v>6</v>
      </c>
      <c r="C10" s="30">
        <f>IF(COUNT(F10:G10)&gt;=3,SUM(LARGE(F10:G10,{1,2,3})),IF(COUNT(F10:G10)=2,SUM(LARGE(F10:G10,{1,2})),IF(COUNT(F10:G10)=1,SUM(LARGE(F10:G10,{1})),0)))</f>
        <v>1600</v>
      </c>
      <c r="D10" s="31" t="s">
        <v>34</v>
      </c>
      <c r="E10" s="32"/>
      <c r="F10" s="33"/>
      <c r="G10" s="30">
        <v>1600</v>
      </c>
    </row>
    <row r="11" spans="2:7" ht="15.75" thickBot="1" x14ac:dyDescent="0.25">
      <c r="B11" s="3"/>
      <c r="C11" s="7"/>
      <c r="D11" s="6"/>
      <c r="E11" s="6"/>
    </row>
    <row r="12" spans="2:7" ht="60.75" thickBot="1" x14ac:dyDescent="0.25">
      <c r="B12" s="13" t="s">
        <v>0</v>
      </c>
      <c r="C12" s="14" t="s">
        <v>1</v>
      </c>
      <c r="D12" s="115" t="s">
        <v>85</v>
      </c>
      <c r="E12" s="116"/>
      <c r="F12" s="15" t="s">
        <v>77</v>
      </c>
      <c r="G12" s="16" t="s">
        <v>78</v>
      </c>
    </row>
    <row r="13" spans="2:7" ht="15.75" thickBot="1" x14ac:dyDescent="0.25">
      <c r="B13" s="17"/>
      <c r="C13" s="18"/>
      <c r="D13" s="19"/>
      <c r="E13" s="19"/>
      <c r="F13" s="18"/>
      <c r="G13" s="20"/>
    </row>
    <row r="14" spans="2:7" ht="15.75" thickBot="1" x14ac:dyDescent="0.25">
      <c r="B14" s="21" t="s">
        <v>3</v>
      </c>
      <c r="C14" s="22" t="s">
        <v>3</v>
      </c>
      <c r="D14" s="21" t="s">
        <v>4</v>
      </c>
      <c r="E14" s="25" t="s">
        <v>5</v>
      </c>
      <c r="F14" s="23">
        <v>43521</v>
      </c>
      <c r="G14" s="24">
        <v>43598</v>
      </c>
    </row>
    <row r="15" spans="2:7" x14ac:dyDescent="0.2">
      <c r="B15" s="29">
        <v>1</v>
      </c>
      <c r="C15" s="30">
        <f>IF(COUNT(F15:G15)&gt;=3,SUM(LARGE(F15:G15,{1,2,3})),IF(COUNT(F15:G15)=2,SUM(LARGE(F15:G15,{1,2})),IF(COUNT(F15:G15)=1,SUM(LARGE(F15:G15,{1})),0)))</f>
        <v>2480</v>
      </c>
      <c r="D15" s="31" t="s">
        <v>22</v>
      </c>
      <c r="E15" s="32"/>
      <c r="F15" s="33">
        <v>1120</v>
      </c>
      <c r="G15" s="30">
        <v>1360</v>
      </c>
    </row>
    <row r="16" spans="2:7" x14ac:dyDescent="0.2">
      <c r="B16" s="29">
        <v>2</v>
      </c>
      <c r="C16" s="30">
        <f>IF(COUNT(F16:G16)&gt;=3,SUM(LARGE(F16:G16,{1,2,3})),IF(COUNT(F16:G16)=2,SUM(LARGE(F16:G16,{1,2})),IF(COUNT(F16:G16)=1,SUM(LARGE(F16:G16,{1})),0)))</f>
        <v>2480</v>
      </c>
      <c r="D16" s="31" t="s">
        <v>62</v>
      </c>
      <c r="E16" s="32"/>
      <c r="F16" s="33">
        <v>1360</v>
      </c>
      <c r="G16" s="30">
        <v>1120</v>
      </c>
    </row>
    <row r="17" spans="2:7" x14ac:dyDescent="0.2">
      <c r="B17" s="29">
        <v>3</v>
      </c>
      <c r="C17" s="30">
        <f>IF(COUNT(F17:G17)&gt;=3,SUM(LARGE(F17:G17,{1,2,3})),IF(COUNT(F17:G17)=2,SUM(LARGE(F17:G17,{1,2})),IF(COUNT(F17:G17)=1,SUM(LARGE(F17:G17,{1})),0)))</f>
        <v>2240</v>
      </c>
      <c r="D17" s="31" t="s">
        <v>38</v>
      </c>
      <c r="E17" s="32"/>
      <c r="F17" s="33">
        <v>1600</v>
      </c>
      <c r="G17" s="30">
        <v>640</v>
      </c>
    </row>
    <row r="18" spans="2:7" x14ac:dyDescent="0.2">
      <c r="B18" s="29">
        <v>4</v>
      </c>
      <c r="C18" s="30">
        <f>IF(COUNT(F18:G18)&gt;=3,SUM(LARGE(F18:G18,{1,2,3})),IF(COUNT(F18:G18)=2,SUM(LARGE(F18:G18,{1,2})),IF(COUNT(F18:G18)=1,SUM(LARGE(F18:G18,{1})),0)))</f>
        <v>1760</v>
      </c>
      <c r="D18" s="31" t="s">
        <v>60</v>
      </c>
      <c r="E18" s="32"/>
      <c r="F18" s="33">
        <v>640</v>
      </c>
      <c r="G18" s="30">
        <v>1120</v>
      </c>
    </row>
    <row r="19" spans="2:7" x14ac:dyDescent="0.2">
      <c r="B19" s="29">
        <v>5</v>
      </c>
      <c r="C19" s="30">
        <f>IF(COUNT(F19:G19)&gt;=3,SUM(LARGE(F19:G19,{1,2,3})),IF(COUNT(F19:G19)=2,SUM(LARGE(F19:G19,{1,2})),IF(COUNT(F19:G19)=1,SUM(LARGE(F19:G19,{1})),0)))</f>
        <v>1760</v>
      </c>
      <c r="D19" s="31" t="s">
        <v>61</v>
      </c>
      <c r="E19" s="32"/>
      <c r="F19" s="33">
        <v>1120</v>
      </c>
      <c r="G19" s="30">
        <v>640</v>
      </c>
    </row>
    <row r="20" spans="2:7" x14ac:dyDescent="0.2">
      <c r="B20" s="29">
        <v>6</v>
      </c>
      <c r="C20" s="30">
        <f>IF(COUNT(F20:G20)&gt;=3,SUM(LARGE(F20:G20,{1,2,3})),IF(COUNT(F20:G20)=2,SUM(LARGE(F20:G20,{1,2})),IF(COUNT(F20:G20)=1,SUM(LARGE(F20:G20,{1})),0)))</f>
        <v>1600</v>
      </c>
      <c r="D20" s="31" t="s">
        <v>20</v>
      </c>
      <c r="E20" s="32"/>
      <c r="F20" s="33"/>
      <c r="G20" s="30">
        <v>1600</v>
      </c>
    </row>
    <row r="21" spans="2:7" ht="15.75" thickBot="1" x14ac:dyDescent="0.25">
      <c r="B21" s="3"/>
      <c r="C21" s="7"/>
      <c r="D21" s="6"/>
      <c r="E21" s="6"/>
    </row>
    <row r="22" spans="2:7" ht="60.75" thickBot="1" x14ac:dyDescent="0.25">
      <c r="B22" s="13" t="s">
        <v>0</v>
      </c>
      <c r="C22" s="14" t="s">
        <v>1</v>
      </c>
      <c r="D22" s="115" t="s">
        <v>86</v>
      </c>
      <c r="E22" s="116" t="s">
        <v>2</v>
      </c>
      <c r="F22" s="15" t="s">
        <v>77</v>
      </c>
      <c r="G22" s="16" t="s">
        <v>78</v>
      </c>
    </row>
    <row r="23" spans="2:7" ht="15.75" thickBot="1" x14ac:dyDescent="0.25">
      <c r="B23" s="17"/>
      <c r="C23" s="18"/>
      <c r="D23" s="19"/>
      <c r="E23" s="19"/>
      <c r="F23" s="18"/>
      <c r="G23" s="20"/>
    </row>
    <row r="24" spans="2:7" ht="15.75" thickBot="1" x14ac:dyDescent="0.25">
      <c r="B24" s="21" t="s">
        <v>3</v>
      </c>
      <c r="C24" s="22" t="s">
        <v>3</v>
      </c>
      <c r="D24" s="21" t="s">
        <v>4</v>
      </c>
      <c r="E24" s="25" t="s">
        <v>5</v>
      </c>
      <c r="F24" s="23">
        <v>43521</v>
      </c>
      <c r="G24" s="24">
        <v>43598</v>
      </c>
    </row>
    <row r="25" spans="2:7" x14ac:dyDescent="0.2">
      <c r="B25" s="29">
        <v>1</v>
      </c>
      <c r="C25" s="30">
        <f>IF(COUNT(F25:G25)&gt;=3,SUM(LARGE(F25:G25,{1,2,3})),IF(COUNT(F25:G25)=2,SUM(LARGE(F25:G25,{1,2})),IF(COUNT(F25:G25)=1,SUM(LARGE(F25:G25,{1})),0)))</f>
        <v>2960</v>
      </c>
      <c r="D25" s="31" t="s">
        <v>37</v>
      </c>
      <c r="E25" s="32" t="s">
        <v>46</v>
      </c>
      <c r="F25" s="33">
        <v>1600</v>
      </c>
      <c r="G25" s="30">
        <v>1360</v>
      </c>
    </row>
    <row r="26" spans="2:7" x14ac:dyDescent="0.2">
      <c r="B26" s="29">
        <v>2</v>
      </c>
      <c r="C26" s="30">
        <f>IF(COUNT(F26:G26)&gt;=3,SUM(LARGE(F26:G26,{1,2,3})),IF(COUNT(F26:G26)=2,SUM(LARGE(F26:G26,{1,2})),IF(COUNT(F26:G26)=1,SUM(LARGE(F26:G26,{1})),0)))</f>
        <v>2480</v>
      </c>
      <c r="D26" s="31" t="s">
        <v>57</v>
      </c>
      <c r="E26" s="32" t="s">
        <v>59</v>
      </c>
      <c r="F26" s="33">
        <v>1360</v>
      </c>
      <c r="G26" s="30">
        <v>1120</v>
      </c>
    </row>
    <row r="27" spans="2:7" x14ac:dyDescent="0.2">
      <c r="B27" s="29">
        <v>3</v>
      </c>
      <c r="C27" s="30">
        <f>IF(COUNT(F27:G27)&gt;=3,SUM(LARGE(F27:G27,{1,2,3})),IF(COUNT(F27:G27)=2,SUM(LARGE(F27:G27,{1,2})),IF(COUNT(F27:G27)=1,SUM(LARGE(F27:G27,{1})),0)))</f>
        <v>1600</v>
      </c>
      <c r="D27" s="31" t="s">
        <v>34</v>
      </c>
      <c r="E27" s="32" t="s">
        <v>35</v>
      </c>
      <c r="F27" s="33"/>
      <c r="G27" s="30">
        <v>1600</v>
      </c>
    </row>
    <row r="28" spans="2:7" x14ac:dyDescent="0.2">
      <c r="B28" s="3"/>
      <c r="C28" s="4"/>
      <c r="D28" s="8"/>
      <c r="E28" s="8"/>
    </row>
    <row r="29" spans="2:7" ht="15.75" thickBot="1" x14ac:dyDescent="0.25">
      <c r="B29" s="3"/>
      <c r="C29" s="7"/>
      <c r="D29" s="6"/>
      <c r="E29" s="6"/>
    </row>
    <row r="30" spans="2:7" ht="60.75" thickBot="1" x14ac:dyDescent="0.25">
      <c r="B30" s="13" t="s">
        <v>0</v>
      </c>
      <c r="C30" s="14" t="s">
        <v>1</v>
      </c>
      <c r="D30" s="115" t="s">
        <v>87</v>
      </c>
      <c r="E30" s="116" t="s">
        <v>2</v>
      </c>
      <c r="F30" s="15" t="s">
        <v>77</v>
      </c>
      <c r="G30" s="16" t="s">
        <v>78</v>
      </c>
    </row>
    <row r="31" spans="2:7" ht="15.75" thickBot="1" x14ac:dyDescent="0.25">
      <c r="B31" s="17"/>
      <c r="C31" s="18"/>
      <c r="D31" s="19"/>
      <c r="E31" s="19"/>
      <c r="F31" s="18"/>
      <c r="G31" s="20"/>
    </row>
    <row r="32" spans="2:7" ht="15.75" thickBot="1" x14ac:dyDescent="0.25">
      <c r="B32" s="21" t="s">
        <v>3</v>
      </c>
      <c r="C32" s="22" t="s">
        <v>3</v>
      </c>
      <c r="D32" s="21" t="s">
        <v>4</v>
      </c>
      <c r="E32" s="25" t="s">
        <v>5</v>
      </c>
      <c r="F32" s="23">
        <v>43521</v>
      </c>
      <c r="G32" s="24">
        <v>43598</v>
      </c>
    </row>
    <row r="33" spans="2:7" x14ac:dyDescent="0.2">
      <c r="B33" s="29">
        <v>1</v>
      </c>
      <c r="C33" s="30">
        <f>IF(COUNT(F33:G33)&gt;=3,SUM(LARGE(F33:G33,{1,2,3})),IF(COUNT(F33:G33)=2,SUM(LARGE(F33:G33,{1,2})),IF(COUNT(F33:G33)=1,SUM(LARGE(F33:G33,{1})),0)))</f>
        <v>2960</v>
      </c>
      <c r="D33" s="31" t="s">
        <v>20</v>
      </c>
      <c r="E33" s="32" t="s">
        <v>38</v>
      </c>
      <c r="F33" s="33">
        <v>1600</v>
      </c>
      <c r="G33" s="30">
        <v>1360</v>
      </c>
    </row>
    <row r="34" spans="2:7" x14ac:dyDescent="0.2">
      <c r="B34" s="29">
        <v>2</v>
      </c>
      <c r="C34" s="30">
        <f>IF(COUNT(F34:G34)&gt;=3,SUM(LARGE(F34:G34,{1,2,3})),IF(COUNT(F34:G34)=2,SUM(LARGE(F34:G34,{1,2})),IF(COUNT(F34:G34)=1,SUM(LARGE(F34:G34,{1})),0)))</f>
        <v>2720</v>
      </c>
      <c r="D34" s="31" t="s">
        <v>62</v>
      </c>
      <c r="E34" s="32" t="s">
        <v>61</v>
      </c>
      <c r="F34" s="33">
        <v>1120</v>
      </c>
      <c r="G34" s="30">
        <v>1600</v>
      </c>
    </row>
    <row r="35" spans="2:7" x14ac:dyDescent="0.2">
      <c r="B35" s="29">
        <v>3</v>
      </c>
      <c r="C35" s="30">
        <f>IF(COUNT(F35:G35)&gt;=3,SUM(LARGE(F35:G35,{1,2,3})),IF(COUNT(F35:G35)=2,SUM(LARGE(F35:G35,{1,2})),IF(COUNT(F35:G35)=1,SUM(LARGE(F35:G35,{1})),0)))</f>
        <v>2480</v>
      </c>
      <c r="D35" s="31" t="s">
        <v>60</v>
      </c>
      <c r="E35" s="32" t="s">
        <v>103</v>
      </c>
      <c r="F35" s="33">
        <v>1360</v>
      </c>
      <c r="G35" s="30">
        <v>1120</v>
      </c>
    </row>
    <row r="36" spans="2:7" x14ac:dyDescent="0.2">
      <c r="B36" s="3"/>
      <c r="C36" s="4"/>
      <c r="D36" s="5"/>
      <c r="E36" s="5"/>
    </row>
    <row r="37" spans="2:7" ht="15.75" thickBot="1" x14ac:dyDescent="0.25">
      <c r="B37" s="3"/>
      <c r="C37" s="4"/>
      <c r="D37" s="8"/>
      <c r="E37" s="5"/>
    </row>
    <row r="38" spans="2:7" ht="60.75" thickBot="1" x14ac:dyDescent="0.25">
      <c r="B38" s="13" t="s">
        <v>0</v>
      </c>
      <c r="C38" s="14" t="s">
        <v>1</v>
      </c>
      <c r="D38" s="115" t="s">
        <v>88</v>
      </c>
      <c r="E38" s="116"/>
      <c r="F38" s="15" t="s">
        <v>77</v>
      </c>
      <c r="G38" s="16" t="s">
        <v>78</v>
      </c>
    </row>
    <row r="39" spans="2:7" ht="15.75" thickBot="1" x14ac:dyDescent="0.25">
      <c r="B39" s="17"/>
      <c r="C39" s="18"/>
      <c r="D39" s="19"/>
      <c r="E39" s="19"/>
      <c r="F39" s="18"/>
      <c r="G39" s="20"/>
    </row>
    <row r="40" spans="2:7" ht="15.75" thickBot="1" x14ac:dyDescent="0.25">
      <c r="B40" s="21" t="s">
        <v>3</v>
      </c>
      <c r="C40" s="22" t="s">
        <v>3</v>
      </c>
      <c r="D40" s="21" t="s">
        <v>4</v>
      </c>
      <c r="E40" s="25" t="s">
        <v>5</v>
      </c>
      <c r="F40" s="23">
        <v>43521</v>
      </c>
      <c r="G40" s="24">
        <v>43598</v>
      </c>
    </row>
    <row r="41" spans="2:7" x14ac:dyDescent="0.2">
      <c r="B41" s="29">
        <v>1</v>
      </c>
      <c r="C41" s="30">
        <f>IF(COUNT(F41:G41)&gt;=3,SUM(LARGE(F41:G41,{1,2,3})),IF(COUNT(F41:G41)=2,SUM(LARGE(F41:G41,{1,2})),IF(COUNT(F41:G41)=1,SUM(LARGE(F41:G41,{1})),0)))</f>
        <v>2960</v>
      </c>
      <c r="D41" s="31" t="s">
        <v>37</v>
      </c>
      <c r="E41" s="32" t="s">
        <v>38</v>
      </c>
      <c r="F41" s="33">
        <v>1600</v>
      </c>
      <c r="G41" s="30">
        <v>1360</v>
      </c>
    </row>
    <row r="42" spans="2:7" x14ac:dyDescent="0.2">
      <c r="B42" s="29">
        <v>2</v>
      </c>
      <c r="C42" s="30">
        <f>IF(COUNT(F42:G42)&gt;=3,SUM(LARGE(F42:G42,{1,2,3})),IF(COUNT(F42:G42)=2,SUM(LARGE(F42:G42,{1,2})),IF(COUNT(F42:G42)=1,SUM(LARGE(F42:G42,{1})),0)))</f>
        <v>2480</v>
      </c>
      <c r="D42" s="31" t="s">
        <v>46</v>
      </c>
      <c r="E42" s="32" t="s">
        <v>20</v>
      </c>
      <c r="F42" s="33">
        <v>1360</v>
      </c>
      <c r="G42" s="30">
        <v>1120</v>
      </c>
    </row>
    <row r="43" spans="2:7" x14ac:dyDescent="0.2">
      <c r="B43" s="29">
        <v>3</v>
      </c>
      <c r="C43" s="30">
        <f>IF(COUNT(F43:G43)&gt;=3,SUM(LARGE(F43:G43,{1,2,3})),IF(COUNT(F43:G43)=2,SUM(LARGE(F43:G43,{1,2})),IF(COUNT(F43:G43)=1,SUM(LARGE(F43:G43,{1})),0)))</f>
        <v>2000</v>
      </c>
      <c r="D43" s="31" t="s">
        <v>59</v>
      </c>
      <c r="E43" s="32" t="s">
        <v>60</v>
      </c>
      <c r="F43" s="33">
        <v>1120</v>
      </c>
      <c r="G43" s="30">
        <v>880</v>
      </c>
    </row>
    <row r="44" spans="2:7" x14ac:dyDescent="0.2">
      <c r="B44" s="29">
        <v>4</v>
      </c>
      <c r="C44" s="30">
        <f>IF(COUNT(F44:G44)&gt;=3,SUM(LARGE(F44:G44,{1,2,3})),IF(COUNT(F44:G44)=2,SUM(LARGE(F44:G44,{1,2})),IF(COUNT(F44:G44)=1,SUM(LARGE(F44:G44,{1})),0)))</f>
        <v>1600</v>
      </c>
      <c r="D44" s="31" t="s">
        <v>35</v>
      </c>
      <c r="E44" s="32" t="s">
        <v>39</v>
      </c>
      <c r="F44" s="33"/>
      <c r="G44" s="30">
        <v>1600</v>
      </c>
    </row>
    <row r="45" spans="2:7" x14ac:dyDescent="0.2">
      <c r="B45" s="29">
        <v>5</v>
      </c>
      <c r="C45" s="30">
        <f>IF(COUNT(F45:G45)&gt;=3,SUM(LARGE(F45:G45,{1,2,3})),IF(COUNT(F45:G45)=2,SUM(LARGE(F45:G45,{1,2})),IF(COUNT(F45:G45)=1,SUM(LARGE(F45:G45,{1})),0)))</f>
        <v>880</v>
      </c>
      <c r="D45" s="31" t="s">
        <v>36</v>
      </c>
      <c r="E45" s="32" t="s">
        <v>103</v>
      </c>
      <c r="F45" s="33">
        <v>880</v>
      </c>
      <c r="G45" s="30"/>
    </row>
    <row r="46" spans="2:7" x14ac:dyDescent="0.2">
      <c r="B46" s="29">
        <v>6</v>
      </c>
      <c r="C46" s="30"/>
      <c r="D46" s="31" t="s">
        <v>58</v>
      </c>
      <c r="E46" s="32" t="s">
        <v>45</v>
      </c>
      <c r="F46" s="33"/>
      <c r="G46" s="30"/>
    </row>
    <row r="48" spans="2:7" x14ac:dyDescent="0.2">
      <c r="D48" s="45" t="s">
        <v>116</v>
      </c>
      <c r="E48" s="46">
        <f>SUM(E49:E50)</f>
        <v>17</v>
      </c>
    </row>
    <row r="49" spans="4:5" x14ac:dyDescent="0.2">
      <c r="D49" s="45" t="s">
        <v>117</v>
      </c>
      <c r="E49" s="46">
        <v>8</v>
      </c>
    </row>
    <row r="50" spans="4:5" x14ac:dyDescent="0.2">
      <c r="D50" s="45" t="s">
        <v>118</v>
      </c>
      <c r="E50" s="46">
        <v>9</v>
      </c>
    </row>
  </sheetData>
  <sortState ref="C41:G46">
    <sortCondition descending="1" ref="C41"/>
  </sortState>
  <mergeCells count="5">
    <mergeCell ref="D2:E2"/>
    <mergeCell ref="D12:E12"/>
    <mergeCell ref="D22:E22"/>
    <mergeCell ref="D30:E30"/>
    <mergeCell ref="D38:E38"/>
  </mergeCells>
  <conditionalFormatting sqref="D27">
    <cfRule type="duplicateValues" priority="6"/>
  </conditionalFormatting>
  <conditionalFormatting sqref="D19">
    <cfRule type="duplicateValues" priority="3"/>
  </conditionalFormatting>
  <conditionalFormatting sqref="D9">
    <cfRule type="duplicateValues" priority="2"/>
  </conditionalFormatting>
  <conditionalFormatting sqref="D15:D18 D20">
    <cfRule type="duplicateValues" priority="516"/>
  </conditionalFormatting>
  <conditionalFormatting sqref="D5:D8 D10">
    <cfRule type="duplicateValues" priority="517"/>
  </conditionalFormatting>
  <conditionalFormatting sqref="D25:D26">
    <cfRule type="duplicateValues" priority="518"/>
  </conditionalFormatting>
  <conditionalFormatting sqref="D33:D35">
    <cfRule type="duplicateValues" priority="519"/>
  </conditionalFormatting>
  <conditionalFormatting sqref="D41:D45">
    <cfRule type="duplicateValues" priority="522"/>
  </conditionalFormatting>
  <conditionalFormatting sqref="D46">
    <cfRule type="duplicateValues" priority="1"/>
  </conditionalFormatting>
  <pageMargins left="0.39370078740157483" right="0.39370078740157483" top="0.59055118110236227" bottom="0.59055118110236227" header="0.39370078740157483" footer="0.39370078740157483"/>
  <pageSetup paperSize="9" scale="5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topLeftCell="A31" zoomScaleNormal="100" zoomScaleSheetLayoutView="100" workbookViewId="0">
      <selection activeCell="E38" sqref="E38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7" width="13.28515625" style="2" customWidth="1"/>
    <col min="8" max="16384" width="9.140625" style="1"/>
  </cols>
  <sheetData>
    <row r="1" spans="2:7" ht="15.75" thickBot="1" x14ac:dyDescent="0.25"/>
    <row r="2" spans="2:7" ht="60.75" thickBot="1" x14ac:dyDescent="0.25">
      <c r="B2" s="13" t="s">
        <v>0</v>
      </c>
      <c r="C2" s="14" t="s">
        <v>1</v>
      </c>
      <c r="D2" s="115" t="s">
        <v>84</v>
      </c>
      <c r="E2" s="116" t="s">
        <v>2</v>
      </c>
      <c r="F2" s="15" t="s">
        <v>77</v>
      </c>
      <c r="G2" s="16" t="s">
        <v>78</v>
      </c>
    </row>
    <row r="3" spans="2:7" ht="15.75" thickBot="1" x14ac:dyDescent="0.25">
      <c r="B3" s="17"/>
      <c r="C3" s="18"/>
      <c r="D3" s="19"/>
      <c r="E3" s="19"/>
      <c r="F3" s="18"/>
      <c r="G3" s="20"/>
    </row>
    <row r="4" spans="2:7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</row>
    <row r="5" spans="2:7" x14ac:dyDescent="0.2">
      <c r="B5" s="29">
        <v>1</v>
      </c>
      <c r="C5" s="30">
        <f>IF(COUNT(F5:G5)&gt;=3,SUM(LARGE(F5:G5,{1,2,3})),IF(COUNT(F5:G5)=2,SUM(LARGE(F5:G5,{1,2})),IF(COUNT(F5:G5)=1,SUM(LARGE(F5:G5,{1})),0)))</f>
        <v>2720</v>
      </c>
      <c r="D5" s="31" t="s">
        <v>52</v>
      </c>
      <c r="E5" s="32"/>
      <c r="F5" s="33">
        <v>1600</v>
      </c>
      <c r="G5" s="30">
        <v>1120</v>
      </c>
    </row>
    <row r="6" spans="2:7" x14ac:dyDescent="0.2">
      <c r="B6" s="29">
        <v>2</v>
      </c>
      <c r="C6" s="30">
        <f>IF(COUNT(F6:G6)&gt;=3,SUM(LARGE(F6:G6,{1,2,3})),IF(COUNT(F6:G6)=2,SUM(LARGE(F6:G6,{1,2})),IF(COUNT(F6:G6)=1,SUM(LARGE(F6:G6,{1})),0)))</f>
        <v>1600</v>
      </c>
      <c r="D6" s="31" t="s">
        <v>31</v>
      </c>
      <c r="E6" s="32"/>
      <c r="F6" s="33"/>
      <c r="G6" s="30">
        <v>1600</v>
      </c>
    </row>
    <row r="7" spans="2:7" x14ac:dyDescent="0.2">
      <c r="B7" s="29">
        <v>3</v>
      </c>
      <c r="C7" s="30">
        <f>IF(COUNT(F7:G7)&gt;=3,SUM(LARGE(F7:G7,{1,2,3})),IF(COUNT(F7:G7)=2,SUM(LARGE(F7:G7,{1,2})),IF(COUNT(F7:G7)=1,SUM(LARGE(F7:G7,{1})),0)))</f>
        <v>1360</v>
      </c>
      <c r="D7" s="31" t="s">
        <v>32</v>
      </c>
      <c r="E7" s="32"/>
      <c r="F7" s="33"/>
      <c r="G7" s="30">
        <v>1360</v>
      </c>
    </row>
    <row r="8" spans="2:7" x14ac:dyDescent="0.2">
      <c r="B8" s="29">
        <v>4</v>
      </c>
      <c r="C8" s="30">
        <f>IF(COUNT(F8:G8)&gt;=3,SUM(LARGE(F8:G8,{1,2,3})),IF(COUNT(F8:G8)=2,SUM(LARGE(F8:G8,{1,2})),IF(COUNT(F8:G8)=1,SUM(LARGE(F8:G8,{1})),0)))</f>
        <v>1120</v>
      </c>
      <c r="D8" s="31" t="s">
        <v>53</v>
      </c>
      <c r="E8" s="32"/>
      <c r="F8" s="33"/>
      <c r="G8" s="30">
        <v>1120</v>
      </c>
    </row>
    <row r="9" spans="2:7" ht="15.75" thickBot="1" x14ac:dyDescent="0.25">
      <c r="B9" s="3"/>
      <c r="C9" s="7"/>
      <c r="D9" s="6"/>
      <c r="E9" s="6"/>
    </row>
    <row r="10" spans="2:7" ht="60.75" thickBot="1" x14ac:dyDescent="0.25">
      <c r="B10" s="13" t="s">
        <v>0</v>
      </c>
      <c r="C10" s="14" t="s">
        <v>1</v>
      </c>
      <c r="D10" s="115" t="s">
        <v>99</v>
      </c>
      <c r="E10" s="116"/>
      <c r="F10" s="15" t="s">
        <v>77</v>
      </c>
      <c r="G10" s="16" t="s">
        <v>78</v>
      </c>
    </row>
    <row r="11" spans="2:7" ht="15.75" thickBot="1" x14ac:dyDescent="0.25">
      <c r="B11" s="17"/>
      <c r="C11" s="18"/>
      <c r="D11" s="19"/>
      <c r="E11" s="19"/>
      <c r="F11" s="18"/>
      <c r="G11" s="20"/>
    </row>
    <row r="12" spans="2:7" ht="15.75" thickBot="1" x14ac:dyDescent="0.25">
      <c r="B12" s="21" t="s">
        <v>3</v>
      </c>
      <c r="C12" s="22" t="s">
        <v>3</v>
      </c>
      <c r="D12" s="21" t="s">
        <v>4</v>
      </c>
      <c r="E12" s="25" t="s">
        <v>5</v>
      </c>
      <c r="F12" s="23">
        <v>43521</v>
      </c>
      <c r="G12" s="24">
        <v>43598</v>
      </c>
    </row>
    <row r="13" spans="2:7" x14ac:dyDescent="0.2">
      <c r="B13" s="29">
        <v>1</v>
      </c>
      <c r="C13" s="30">
        <f>IF(COUNT(F13:G13)&gt;=3,SUM(LARGE(F13:G13,{1,2,3})),IF(COUNT(F13:G13)=2,SUM(LARGE(F13:G13,{1,2})),IF(COUNT(F13:G13)=1,SUM(LARGE(F13:G13,{1})),0)))</f>
        <v>2240</v>
      </c>
      <c r="D13" s="31" t="s">
        <v>24</v>
      </c>
      <c r="E13" s="32"/>
      <c r="F13" s="33">
        <v>1360</v>
      </c>
      <c r="G13" s="30">
        <v>880</v>
      </c>
    </row>
    <row r="14" spans="2:7" x14ac:dyDescent="0.2">
      <c r="B14" s="29">
        <v>2</v>
      </c>
      <c r="C14" s="30">
        <f>IF(COUNT(F14:G14)&gt;=3,SUM(LARGE(F14:G14,{1,2,3})),IF(COUNT(F14:G14)=2,SUM(LARGE(F14:G14,{1,2})),IF(COUNT(F14:G14)=1,SUM(LARGE(F14:G14,{1})),0)))</f>
        <v>1360</v>
      </c>
      <c r="D14" s="31" t="s">
        <v>55</v>
      </c>
      <c r="E14" s="32"/>
      <c r="F14" s="33"/>
      <c r="G14" s="30">
        <v>1360</v>
      </c>
    </row>
    <row r="15" spans="2:7" x14ac:dyDescent="0.2">
      <c r="B15" s="29">
        <v>3</v>
      </c>
      <c r="C15" s="30">
        <f>IF(COUNT(F15:G15)&gt;=3,SUM(LARGE(F15:G15,{1,2,3})),IF(COUNT(F15:G15)=2,SUM(LARGE(F15:G15,{1,2})),IF(COUNT(F15:G15)=1,SUM(LARGE(F15:G15,{1})),0)))</f>
        <v>1120</v>
      </c>
      <c r="D15" s="31" t="s">
        <v>33</v>
      </c>
      <c r="E15" s="32"/>
      <c r="F15" s="33"/>
      <c r="G15" s="30">
        <v>1120</v>
      </c>
    </row>
    <row r="16" spans="2:7" ht="15.75" thickBot="1" x14ac:dyDescent="0.25">
      <c r="B16" s="3"/>
      <c r="C16" s="7"/>
      <c r="D16" s="6"/>
      <c r="E16" s="6"/>
    </row>
    <row r="17" spans="2:7" ht="60.75" thickBot="1" x14ac:dyDescent="0.25">
      <c r="B17" s="13" t="s">
        <v>0</v>
      </c>
      <c r="C17" s="14" t="s">
        <v>1</v>
      </c>
      <c r="D17" s="115" t="s">
        <v>100</v>
      </c>
      <c r="E17" s="116" t="s">
        <v>2</v>
      </c>
      <c r="F17" s="15" t="s">
        <v>77</v>
      </c>
      <c r="G17" s="16" t="s">
        <v>78</v>
      </c>
    </row>
    <row r="18" spans="2:7" ht="15.75" thickBot="1" x14ac:dyDescent="0.25">
      <c r="B18" s="17"/>
      <c r="C18" s="18"/>
      <c r="D18" s="19"/>
      <c r="E18" s="19"/>
      <c r="F18" s="18"/>
      <c r="G18" s="20"/>
    </row>
    <row r="19" spans="2:7" ht="15.75" thickBot="1" x14ac:dyDescent="0.25">
      <c r="B19" s="21" t="s">
        <v>3</v>
      </c>
      <c r="C19" s="22" t="s">
        <v>3</v>
      </c>
      <c r="D19" s="21" t="s">
        <v>4</v>
      </c>
      <c r="E19" s="25" t="s">
        <v>5</v>
      </c>
      <c r="F19" s="23">
        <v>43521</v>
      </c>
      <c r="G19" s="24">
        <v>43598</v>
      </c>
    </row>
    <row r="20" spans="2:7" x14ac:dyDescent="0.2">
      <c r="B20" s="29">
        <v>1</v>
      </c>
      <c r="C20" s="30"/>
      <c r="D20" s="31" t="s">
        <v>52</v>
      </c>
      <c r="E20" s="31" t="s">
        <v>54</v>
      </c>
      <c r="F20" s="33"/>
      <c r="G20" s="30"/>
    </row>
    <row r="21" spans="2:7" x14ac:dyDescent="0.2">
      <c r="B21" s="29">
        <v>2</v>
      </c>
      <c r="C21" s="30"/>
      <c r="D21" s="32" t="s">
        <v>53</v>
      </c>
      <c r="E21" s="31" t="s">
        <v>31</v>
      </c>
      <c r="F21" s="33"/>
      <c r="G21" s="30"/>
    </row>
    <row r="22" spans="2:7" x14ac:dyDescent="0.2">
      <c r="B22" s="29">
        <v>3</v>
      </c>
      <c r="C22" s="30"/>
      <c r="D22" s="31" t="s">
        <v>32</v>
      </c>
      <c r="E22" s="47" t="s">
        <v>119</v>
      </c>
      <c r="F22" s="33"/>
      <c r="G22" s="30"/>
    </row>
    <row r="23" spans="2:7" x14ac:dyDescent="0.2">
      <c r="B23" s="3"/>
      <c r="C23" s="4"/>
      <c r="D23" s="6"/>
      <c r="E23" s="6"/>
    </row>
    <row r="24" spans="2:7" ht="15.75" thickBot="1" x14ac:dyDescent="0.25">
      <c r="B24" s="3"/>
      <c r="C24" s="7"/>
      <c r="D24" s="6"/>
      <c r="E24" s="6"/>
    </row>
    <row r="25" spans="2:7" ht="60.75" thickBot="1" x14ac:dyDescent="0.25">
      <c r="B25" s="13" t="s">
        <v>0</v>
      </c>
      <c r="C25" s="14" t="s">
        <v>1</v>
      </c>
      <c r="D25" s="115" t="s">
        <v>101</v>
      </c>
      <c r="E25" s="116" t="s">
        <v>2</v>
      </c>
      <c r="F25" s="15" t="s">
        <v>77</v>
      </c>
      <c r="G25" s="16" t="s">
        <v>78</v>
      </c>
    </row>
    <row r="26" spans="2:7" ht="15.75" thickBot="1" x14ac:dyDescent="0.25">
      <c r="B26" s="17"/>
      <c r="C26" s="18"/>
      <c r="D26" s="19"/>
      <c r="E26" s="19"/>
      <c r="F26" s="18"/>
      <c r="G26" s="20"/>
    </row>
    <row r="27" spans="2:7" ht="15.75" thickBot="1" x14ac:dyDescent="0.25">
      <c r="B27" s="21" t="s">
        <v>3</v>
      </c>
      <c r="C27" s="22" t="s">
        <v>3</v>
      </c>
      <c r="D27" s="21" t="s">
        <v>4</v>
      </c>
      <c r="E27" s="25" t="s">
        <v>5</v>
      </c>
      <c r="F27" s="23">
        <v>43521</v>
      </c>
      <c r="G27" s="24">
        <v>43598</v>
      </c>
    </row>
    <row r="28" spans="2:7" x14ac:dyDescent="0.2">
      <c r="B28" s="29">
        <v>1</v>
      </c>
      <c r="C28" s="30"/>
      <c r="D28" s="31" t="s">
        <v>24</v>
      </c>
      <c r="E28" s="31" t="s">
        <v>56</v>
      </c>
      <c r="F28" s="33"/>
      <c r="G28" s="30"/>
    </row>
    <row r="29" spans="2:7" x14ac:dyDescent="0.2">
      <c r="B29" s="29">
        <v>2</v>
      </c>
      <c r="C29" s="30"/>
      <c r="D29" s="31" t="s">
        <v>55</v>
      </c>
      <c r="E29" s="31" t="s">
        <v>33</v>
      </c>
      <c r="F29" s="33"/>
      <c r="G29" s="30"/>
    </row>
    <row r="30" spans="2:7" ht="15.75" thickBot="1" x14ac:dyDescent="0.25">
      <c r="B30" s="3"/>
      <c r="C30" s="7"/>
      <c r="D30" s="6"/>
      <c r="E30" s="6"/>
    </row>
    <row r="31" spans="2:7" ht="60.75" thickBot="1" x14ac:dyDescent="0.25">
      <c r="B31" s="13" t="s">
        <v>0</v>
      </c>
      <c r="C31" s="14" t="s">
        <v>1</v>
      </c>
      <c r="D31" s="115" t="s">
        <v>102</v>
      </c>
      <c r="E31" s="116"/>
      <c r="F31" s="15" t="s">
        <v>77</v>
      </c>
      <c r="G31" s="16" t="s">
        <v>78</v>
      </c>
    </row>
    <row r="32" spans="2:7" ht="15.75" thickBot="1" x14ac:dyDescent="0.25">
      <c r="B32" s="17"/>
      <c r="C32" s="18"/>
      <c r="D32" s="19"/>
      <c r="E32" s="19"/>
      <c r="F32" s="18"/>
      <c r="G32" s="20"/>
    </row>
    <row r="33" spans="2:7" ht="15.75" thickBot="1" x14ac:dyDescent="0.25">
      <c r="B33" s="21" t="s">
        <v>3</v>
      </c>
      <c r="C33" s="22" t="s">
        <v>3</v>
      </c>
      <c r="D33" s="21" t="s">
        <v>4</v>
      </c>
      <c r="E33" s="25" t="s">
        <v>5</v>
      </c>
      <c r="F33" s="23">
        <v>43521</v>
      </c>
      <c r="G33" s="24">
        <v>43598</v>
      </c>
    </row>
    <row r="34" spans="2:7" x14ac:dyDescent="0.2">
      <c r="B34" s="29">
        <v>1</v>
      </c>
      <c r="C34" s="30">
        <f>IF(COUNT(F34:G34)&gt;=3,SUM(LARGE(F34:G34,{1,2,3})),IF(COUNT(F34:G34)=2,SUM(LARGE(F34:G34,{1,2})),IF(COUNT(F34:G34)=1,SUM(LARGE(F34:G34,{1})),0)))</f>
        <v>1600</v>
      </c>
      <c r="D34" s="31" t="s">
        <v>31</v>
      </c>
      <c r="E34" s="32" t="s">
        <v>33</v>
      </c>
      <c r="F34" s="33"/>
      <c r="G34" s="30">
        <v>1600</v>
      </c>
    </row>
    <row r="35" spans="2:7" x14ac:dyDescent="0.2">
      <c r="B35" s="29">
        <v>2</v>
      </c>
      <c r="C35" s="30"/>
      <c r="D35" s="31" t="s">
        <v>52</v>
      </c>
      <c r="E35" s="32" t="s">
        <v>56</v>
      </c>
      <c r="F35" s="33"/>
      <c r="G35" s="30"/>
    </row>
    <row r="36" spans="2:7" x14ac:dyDescent="0.2">
      <c r="B36" s="29">
        <v>3</v>
      </c>
      <c r="C36" s="30"/>
      <c r="D36" s="31" t="s">
        <v>53</v>
      </c>
      <c r="E36" s="32" t="s">
        <v>24</v>
      </c>
      <c r="F36" s="33"/>
      <c r="G36" s="30"/>
    </row>
    <row r="37" spans="2:7" x14ac:dyDescent="0.2">
      <c r="B37" s="29">
        <v>4</v>
      </c>
      <c r="C37" s="30"/>
      <c r="D37" s="31" t="s">
        <v>32</v>
      </c>
      <c r="E37" s="31" t="s">
        <v>55</v>
      </c>
      <c r="F37" s="33"/>
      <c r="G37" s="30"/>
    </row>
    <row r="38" spans="2:7" x14ac:dyDescent="0.2">
      <c r="B38" s="29">
        <v>5</v>
      </c>
      <c r="C38" s="30"/>
      <c r="D38" s="31" t="s">
        <v>54</v>
      </c>
      <c r="E38" s="47" t="s">
        <v>119</v>
      </c>
      <c r="F38" s="33"/>
      <c r="G38" s="30"/>
    </row>
    <row r="40" spans="2:7" x14ac:dyDescent="0.2">
      <c r="D40" s="45" t="s">
        <v>116</v>
      </c>
      <c r="E40" s="46">
        <f>SUM(E41:E42)</f>
        <v>9</v>
      </c>
    </row>
    <row r="41" spans="2:7" x14ac:dyDescent="0.2">
      <c r="D41" s="45" t="s">
        <v>117</v>
      </c>
      <c r="E41" s="46">
        <v>5</v>
      </c>
    </row>
    <row r="42" spans="2:7" x14ac:dyDescent="0.2">
      <c r="D42" s="45" t="s">
        <v>118</v>
      </c>
      <c r="E42" s="46">
        <v>4</v>
      </c>
    </row>
  </sheetData>
  <sortState ref="C34:G38">
    <sortCondition descending="1" ref="C34"/>
  </sortState>
  <mergeCells count="5">
    <mergeCell ref="D2:E2"/>
    <mergeCell ref="D10:E10"/>
    <mergeCell ref="D17:E17"/>
    <mergeCell ref="D25:E25"/>
    <mergeCell ref="D31:E31"/>
  </mergeCells>
  <phoneticPr fontId="1" type="noConversion"/>
  <conditionalFormatting sqref="D5:D8">
    <cfRule type="duplicateValues" priority="533"/>
  </conditionalFormatting>
  <conditionalFormatting sqref="D13:D15">
    <cfRule type="duplicateValues" priority="536"/>
  </conditionalFormatting>
  <conditionalFormatting sqref="D20">
    <cfRule type="duplicateValues" priority="538"/>
  </conditionalFormatting>
  <conditionalFormatting sqref="E20">
    <cfRule type="duplicateValues" priority="9"/>
  </conditionalFormatting>
  <conditionalFormatting sqref="E21">
    <cfRule type="duplicateValues" priority="8"/>
  </conditionalFormatting>
  <conditionalFormatting sqref="D22">
    <cfRule type="duplicateValues" priority="7"/>
  </conditionalFormatting>
  <conditionalFormatting sqref="D28">
    <cfRule type="duplicateValues" priority="540"/>
  </conditionalFormatting>
  <conditionalFormatting sqref="E28">
    <cfRule type="duplicateValues" priority="6"/>
  </conditionalFormatting>
  <conditionalFormatting sqref="D29">
    <cfRule type="duplicateValues" priority="5"/>
  </conditionalFormatting>
  <conditionalFormatting sqref="E29">
    <cfRule type="duplicateValues" priority="4"/>
  </conditionalFormatting>
  <conditionalFormatting sqref="D34:D36">
    <cfRule type="duplicateValues" priority="543"/>
  </conditionalFormatting>
  <conditionalFormatting sqref="D37">
    <cfRule type="duplicateValues" priority="3"/>
  </conditionalFormatting>
  <conditionalFormatting sqref="E37">
    <cfRule type="duplicateValues" priority="2"/>
  </conditionalFormatting>
  <conditionalFormatting sqref="D38">
    <cfRule type="duplicateValues" priority="1"/>
  </conditionalFormatting>
  <pageMargins left="0.39370078740157483" right="0.39370078740157483" top="0.59055118110236227" bottom="0.59055118110236227" header="0.39370078740157483" footer="0.39370078740157483"/>
  <pageSetup paperSize="9" scale="43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topLeftCell="A19" zoomScaleNormal="100" zoomScaleSheetLayoutView="100" workbookViewId="0">
      <selection activeCell="E32" sqref="E32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7" width="13.28515625" style="2" customWidth="1"/>
    <col min="8" max="16384" width="9.140625" style="1"/>
  </cols>
  <sheetData>
    <row r="1" spans="2:7" ht="15.75" thickBot="1" x14ac:dyDescent="0.25"/>
    <row r="2" spans="2:7" ht="60.75" thickBot="1" x14ac:dyDescent="0.25">
      <c r="B2" s="13" t="s">
        <v>0</v>
      </c>
      <c r="C2" s="14" t="s">
        <v>1</v>
      </c>
      <c r="D2" s="115" t="s">
        <v>94</v>
      </c>
      <c r="E2" s="116"/>
      <c r="F2" s="15" t="s">
        <v>77</v>
      </c>
      <c r="G2" s="16" t="s">
        <v>78</v>
      </c>
    </row>
    <row r="3" spans="2:7" ht="15.75" thickBot="1" x14ac:dyDescent="0.25">
      <c r="B3" s="17"/>
      <c r="C3" s="18"/>
      <c r="D3" s="19"/>
      <c r="E3" s="19"/>
      <c r="F3" s="18"/>
      <c r="G3" s="20"/>
    </row>
    <row r="4" spans="2:7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</row>
    <row r="5" spans="2:7" x14ac:dyDescent="0.2">
      <c r="B5" s="29">
        <v>1</v>
      </c>
      <c r="C5" s="30">
        <f>IF(COUNT(F5:G5)&gt;=3,SUM(LARGE(F5:G5,{1,2,3})),IF(COUNT(F5:G5)=2,SUM(LARGE(F5:G5,{1,2})),IF(COUNT(F5:G5)=1,SUM(LARGE(F5:G5,{1})),0)))</f>
        <v>3200</v>
      </c>
      <c r="D5" s="31" t="s">
        <v>49</v>
      </c>
      <c r="E5" s="32"/>
      <c r="F5" s="33">
        <v>1600</v>
      </c>
      <c r="G5" s="30">
        <v>1600</v>
      </c>
    </row>
    <row r="6" spans="2:7" x14ac:dyDescent="0.2">
      <c r="B6" s="29">
        <v>2</v>
      </c>
      <c r="C6" s="30">
        <f>IF(COUNT(F6:G6)&gt;=3,SUM(LARGE(F6:G6,{1,2,3})),IF(COUNT(F6:G6)=2,SUM(LARGE(F6:G6,{1,2})),IF(COUNT(F6:G6)=1,SUM(LARGE(F6:G6,{1})),0)))</f>
        <v>2240</v>
      </c>
      <c r="D6" s="31" t="s">
        <v>50</v>
      </c>
      <c r="E6" s="32"/>
      <c r="F6" s="33">
        <v>1120</v>
      </c>
      <c r="G6" s="30">
        <v>1120</v>
      </c>
    </row>
    <row r="7" spans="2:7" x14ac:dyDescent="0.2">
      <c r="B7" s="29">
        <v>3</v>
      </c>
      <c r="C7" s="30">
        <f>IF(COUNT(F7:G7)&gt;=3,SUM(LARGE(F7:G7,{1,2,3})),IF(COUNT(F7:G7)=2,SUM(LARGE(F7:G7,{1,2})),IF(COUNT(F7:G7)=1,SUM(LARGE(F7:G7,{1})),0)))</f>
        <v>1760</v>
      </c>
      <c r="D7" s="31" t="s">
        <v>30</v>
      </c>
      <c r="E7" s="32"/>
      <c r="F7" s="33">
        <v>880</v>
      </c>
      <c r="G7" s="30">
        <v>880</v>
      </c>
    </row>
    <row r="8" spans="2:7" x14ac:dyDescent="0.2">
      <c r="B8" s="29">
        <v>4</v>
      </c>
      <c r="C8" s="30">
        <f>IF(COUNT(F8:G8)&gt;=3,SUM(LARGE(F8:G8,{1,2,3})),IF(COUNT(F8:G8)=2,SUM(LARGE(F8:G8,{1,2})),IF(COUNT(F8:G8)=1,SUM(LARGE(F8:G8,{1})),0)))</f>
        <v>1520</v>
      </c>
      <c r="D8" s="31" t="s">
        <v>27</v>
      </c>
      <c r="E8" s="32"/>
      <c r="F8" s="33">
        <v>1120</v>
      </c>
      <c r="G8" s="30">
        <v>400</v>
      </c>
    </row>
    <row r="9" spans="2:7" ht="15.75" thickBot="1" x14ac:dyDescent="0.25">
      <c r="B9" s="3"/>
      <c r="C9" s="7"/>
      <c r="D9" s="6"/>
      <c r="E9" s="6"/>
    </row>
    <row r="10" spans="2:7" ht="60.75" thickBot="1" x14ac:dyDescent="0.25">
      <c r="B10" s="13" t="s">
        <v>0</v>
      </c>
      <c r="C10" s="14" t="s">
        <v>1</v>
      </c>
      <c r="D10" s="115" t="s">
        <v>95</v>
      </c>
      <c r="E10" s="116"/>
      <c r="F10" s="15" t="s">
        <v>77</v>
      </c>
      <c r="G10" s="16" t="s">
        <v>78</v>
      </c>
    </row>
    <row r="11" spans="2:7" ht="15.75" thickBot="1" x14ac:dyDescent="0.25">
      <c r="B11" s="17"/>
      <c r="C11" s="18"/>
      <c r="D11" s="19"/>
      <c r="E11" s="19"/>
      <c r="F11" s="18"/>
      <c r="G11" s="20"/>
    </row>
    <row r="12" spans="2:7" ht="15.75" thickBot="1" x14ac:dyDescent="0.25">
      <c r="B12" s="21" t="s">
        <v>3</v>
      </c>
      <c r="C12" s="22" t="s">
        <v>3</v>
      </c>
      <c r="D12" s="21" t="s">
        <v>4</v>
      </c>
      <c r="E12" s="25" t="s">
        <v>5</v>
      </c>
      <c r="F12" s="23">
        <v>43521</v>
      </c>
      <c r="G12" s="24">
        <v>43598</v>
      </c>
    </row>
    <row r="13" spans="2:7" x14ac:dyDescent="0.2">
      <c r="B13" s="29">
        <v>1</v>
      </c>
      <c r="C13" s="30">
        <f>IF(COUNT(F13:G13)&gt;=3,SUM(LARGE(F13:G13,{1,2,3})),IF(COUNT(F13:G13)=2,SUM(LARGE(F13:G13,{1,2})),IF(COUNT(F13:G13)=1,SUM(LARGE(F13:G13,{1})),0)))</f>
        <v>2000</v>
      </c>
      <c r="D13" s="31" t="s">
        <v>42</v>
      </c>
      <c r="E13" s="32"/>
      <c r="F13" s="33">
        <v>880</v>
      </c>
      <c r="G13" s="30">
        <v>1120</v>
      </c>
    </row>
    <row r="14" spans="2:7" x14ac:dyDescent="0.2">
      <c r="B14" s="29">
        <v>2</v>
      </c>
      <c r="C14" s="30">
        <f>IF(COUNT(F14:G14)&gt;=3,SUM(LARGE(F14:G14,{1,2,3})),IF(COUNT(F14:G14)=2,SUM(LARGE(F14:G14,{1,2})),IF(COUNT(F14:G14)=1,SUM(LARGE(F14:G14,{1})),0)))</f>
        <v>1760</v>
      </c>
      <c r="D14" s="31" t="s">
        <v>43</v>
      </c>
      <c r="E14" s="32"/>
      <c r="F14" s="33">
        <v>880</v>
      </c>
      <c r="G14" s="30">
        <v>880</v>
      </c>
    </row>
    <row r="15" spans="2:7" ht="15.75" thickBot="1" x14ac:dyDescent="0.25">
      <c r="B15" s="3"/>
      <c r="C15" s="7"/>
      <c r="D15" s="6"/>
      <c r="E15" s="6"/>
    </row>
    <row r="16" spans="2:7" ht="60.75" thickBot="1" x14ac:dyDescent="0.25">
      <c r="B16" s="13" t="s">
        <v>0</v>
      </c>
      <c r="C16" s="14" t="s">
        <v>1</v>
      </c>
      <c r="D16" s="115" t="s">
        <v>96</v>
      </c>
      <c r="E16" s="116" t="s">
        <v>2</v>
      </c>
      <c r="F16" s="15" t="s">
        <v>77</v>
      </c>
      <c r="G16" s="16" t="s">
        <v>78</v>
      </c>
    </row>
    <row r="17" spans="2:7" ht="15.75" thickBot="1" x14ac:dyDescent="0.25">
      <c r="B17" s="17"/>
      <c r="C17" s="18"/>
      <c r="D17" s="19"/>
      <c r="E17" s="19"/>
      <c r="F17" s="18"/>
      <c r="G17" s="20"/>
    </row>
    <row r="18" spans="2:7" ht="15.75" thickBot="1" x14ac:dyDescent="0.25">
      <c r="B18" s="21" t="s">
        <v>3</v>
      </c>
      <c r="C18" s="22" t="s">
        <v>3</v>
      </c>
      <c r="D18" s="21" t="s">
        <v>4</v>
      </c>
      <c r="E18" s="25" t="s">
        <v>5</v>
      </c>
      <c r="F18" s="23">
        <v>43521</v>
      </c>
      <c r="G18" s="24">
        <v>43598</v>
      </c>
    </row>
    <row r="19" spans="2:7" x14ac:dyDescent="0.2">
      <c r="B19" s="29">
        <v>1</v>
      </c>
      <c r="C19" s="30">
        <f>IF(COUNT(F19:G19)&gt;=3,SUM(LARGE(F19:G19,{1,2,3})),IF(COUNT(F19:G19)=2,SUM(LARGE(F19:G19,{1,2})),IF(COUNT(F19:G19)=1,SUM(LARGE(F19:G19,{1})),0)))</f>
        <v>2960</v>
      </c>
      <c r="D19" s="31" t="s">
        <v>49</v>
      </c>
      <c r="E19" s="32" t="s">
        <v>50</v>
      </c>
      <c r="F19" s="33">
        <v>1600</v>
      </c>
      <c r="G19" s="30">
        <v>1360</v>
      </c>
    </row>
    <row r="20" spans="2:7" x14ac:dyDescent="0.2">
      <c r="B20" s="29">
        <v>2</v>
      </c>
      <c r="C20" s="30"/>
      <c r="D20" s="32" t="s">
        <v>30</v>
      </c>
      <c r="E20" s="32" t="s">
        <v>27</v>
      </c>
      <c r="F20" s="33"/>
      <c r="G20" s="30"/>
    </row>
    <row r="21" spans="2:7" ht="15.75" thickBot="1" x14ac:dyDescent="0.25">
      <c r="B21" s="3"/>
      <c r="C21" s="7"/>
      <c r="D21" s="6"/>
      <c r="E21" s="6"/>
    </row>
    <row r="22" spans="2:7" ht="60.75" thickBot="1" x14ac:dyDescent="0.25">
      <c r="B22" s="13" t="s">
        <v>0</v>
      </c>
      <c r="C22" s="14" t="s">
        <v>1</v>
      </c>
      <c r="D22" s="115" t="s">
        <v>97</v>
      </c>
      <c r="E22" s="116" t="s">
        <v>2</v>
      </c>
      <c r="F22" s="15" t="s">
        <v>77</v>
      </c>
      <c r="G22" s="16" t="s">
        <v>78</v>
      </c>
    </row>
    <row r="23" spans="2:7" ht="15.75" thickBot="1" x14ac:dyDescent="0.25">
      <c r="B23" s="17"/>
      <c r="C23" s="18"/>
      <c r="D23" s="19"/>
      <c r="E23" s="19"/>
      <c r="F23" s="18"/>
      <c r="G23" s="20"/>
    </row>
    <row r="24" spans="2:7" ht="15.75" thickBot="1" x14ac:dyDescent="0.25">
      <c r="B24" s="21" t="s">
        <v>3</v>
      </c>
      <c r="C24" s="22" t="s">
        <v>3</v>
      </c>
      <c r="D24" s="21" t="s">
        <v>4</v>
      </c>
      <c r="E24" s="25" t="s">
        <v>5</v>
      </c>
      <c r="F24" s="23">
        <v>43521</v>
      </c>
      <c r="G24" s="24">
        <v>43598</v>
      </c>
    </row>
    <row r="25" spans="2:7" x14ac:dyDescent="0.2">
      <c r="B25" s="29">
        <v>1</v>
      </c>
      <c r="C25" s="30"/>
      <c r="D25" s="31" t="s">
        <v>43</v>
      </c>
      <c r="E25" s="32" t="s">
        <v>42</v>
      </c>
      <c r="F25" s="33"/>
      <c r="G25" s="30"/>
    </row>
    <row r="26" spans="2:7" ht="15.75" thickBot="1" x14ac:dyDescent="0.25">
      <c r="B26" s="3"/>
      <c r="C26" s="7"/>
      <c r="D26" s="6"/>
      <c r="E26" s="6"/>
    </row>
    <row r="27" spans="2:7" ht="60.75" thickBot="1" x14ac:dyDescent="0.25">
      <c r="B27" s="13" t="s">
        <v>0</v>
      </c>
      <c r="C27" s="14" t="s">
        <v>1</v>
      </c>
      <c r="D27" s="115" t="s">
        <v>98</v>
      </c>
      <c r="E27" s="116"/>
      <c r="F27" s="15" t="s">
        <v>77</v>
      </c>
      <c r="G27" s="16" t="s">
        <v>78</v>
      </c>
    </row>
    <row r="28" spans="2:7" ht="15.75" thickBot="1" x14ac:dyDescent="0.25">
      <c r="B28" s="17"/>
      <c r="C28" s="18"/>
      <c r="D28" s="19"/>
      <c r="E28" s="19"/>
      <c r="F28" s="18"/>
      <c r="G28" s="20"/>
    </row>
    <row r="29" spans="2:7" ht="15.75" thickBot="1" x14ac:dyDescent="0.25">
      <c r="B29" s="21" t="s">
        <v>3</v>
      </c>
      <c r="C29" s="22" t="s">
        <v>3</v>
      </c>
      <c r="D29" s="21" t="s">
        <v>4</v>
      </c>
      <c r="E29" s="25" t="s">
        <v>5</v>
      </c>
      <c r="F29" s="23">
        <v>43521</v>
      </c>
      <c r="G29" s="24">
        <v>43598</v>
      </c>
    </row>
    <row r="30" spans="2:7" x14ac:dyDescent="0.2">
      <c r="B30" s="29">
        <v>1</v>
      </c>
      <c r="C30" s="30">
        <f>IF(COUNT(F30:G30)&gt;=3,SUM(LARGE(F30:G30,{1,2,3})),IF(COUNT(F30:G30)=2,SUM(LARGE(F30:G30,{1,2})),IF(COUNT(F30:G30)=1,SUM(LARGE(F30:G30,{1})),0)))</f>
        <v>2000</v>
      </c>
      <c r="D30" s="31" t="s">
        <v>30</v>
      </c>
      <c r="E30" s="32" t="s">
        <v>42</v>
      </c>
      <c r="F30" s="33">
        <v>1360</v>
      </c>
      <c r="G30" s="30">
        <v>640</v>
      </c>
    </row>
    <row r="31" spans="2:7" x14ac:dyDescent="0.2">
      <c r="B31" s="29">
        <v>2</v>
      </c>
      <c r="C31" s="30"/>
      <c r="D31" s="31" t="s">
        <v>49</v>
      </c>
      <c r="E31" s="32" t="s">
        <v>43</v>
      </c>
      <c r="F31" s="33"/>
      <c r="G31" s="30"/>
    </row>
    <row r="32" spans="2:7" x14ac:dyDescent="0.2">
      <c r="B32" s="29">
        <v>3</v>
      </c>
      <c r="C32" s="30"/>
      <c r="D32" s="31" t="s">
        <v>50</v>
      </c>
      <c r="E32" s="47" t="s">
        <v>119</v>
      </c>
      <c r="F32" s="33"/>
      <c r="G32" s="30"/>
    </row>
    <row r="33" spans="2:7" x14ac:dyDescent="0.2">
      <c r="B33" s="29">
        <v>4</v>
      </c>
      <c r="C33" s="30"/>
      <c r="D33" s="31" t="s">
        <v>27</v>
      </c>
      <c r="E33" s="47" t="s">
        <v>119</v>
      </c>
      <c r="F33" s="33"/>
      <c r="G33" s="30"/>
    </row>
    <row r="35" spans="2:7" x14ac:dyDescent="0.2">
      <c r="D35" s="45" t="s">
        <v>116</v>
      </c>
      <c r="E35" s="46">
        <f>SUM(E36:E37)</f>
        <v>6</v>
      </c>
    </row>
    <row r="36" spans="2:7" x14ac:dyDescent="0.2">
      <c r="D36" s="45" t="s">
        <v>117</v>
      </c>
      <c r="E36" s="46">
        <v>4</v>
      </c>
    </row>
    <row r="37" spans="2:7" x14ac:dyDescent="0.2">
      <c r="D37" s="45" t="s">
        <v>118</v>
      </c>
      <c r="E37" s="46">
        <v>2</v>
      </c>
    </row>
  </sheetData>
  <sortState ref="C30:G33">
    <sortCondition descending="1" ref="C30"/>
  </sortState>
  <mergeCells count="5">
    <mergeCell ref="D2:E2"/>
    <mergeCell ref="D10:E10"/>
    <mergeCell ref="D16:E16"/>
    <mergeCell ref="D22:E22"/>
    <mergeCell ref="D27:E27"/>
  </mergeCells>
  <phoneticPr fontId="1" type="noConversion"/>
  <conditionalFormatting sqref="D5:D8">
    <cfRule type="duplicateValues" priority="544"/>
  </conditionalFormatting>
  <conditionalFormatting sqref="D13:D14">
    <cfRule type="duplicateValues" priority="546"/>
  </conditionalFormatting>
  <conditionalFormatting sqref="D25">
    <cfRule type="duplicateValues" priority="550"/>
  </conditionalFormatting>
  <conditionalFormatting sqref="D19">
    <cfRule type="duplicateValues" priority="551"/>
  </conditionalFormatting>
  <conditionalFormatting sqref="D30:D33">
    <cfRule type="duplicateValues" priority="553"/>
  </conditionalFormatting>
  <pageMargins left="0.39370078740157483" right="0.39370078740157483" top="0.59055118110236227" bottom="0.59055118110236227" header="0.39370078740157483" footer="0.39370078740157483"/>
  <pageSetup paperSize="9" scale="5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topLeftCell="A28" zoomScaleNormal="100" zoomScaleSheetLayoutView="100" workbookViewId="0">
      <selection activeCell="J22" sqref="J22"/>
    </sheetView>
  </sheetViews>
  <sheetFormatPr defaultColWidth="9.140625" defaultRowHeight="15" x14ac:dyDescent="0.2"/>
  <cols>
    <col min="1" max="1" width="3.28515625" style="1" customWidth="1"/>
    <col min="2" max="2" width="8.28515625" style="1" customWidth="1"/>
    <col min="3" max="3" width="10.7109375" style="2" customWidth="1"/>
    <col min="4" max="5" width="50.7109375" style="1" customWidth="1"/>
    <col min="6" max="7" width="13.28515625" style="2" customWidth="1"/>
    <col min="8" max="16384" width="9.140625" style="1"/>
  </cols>
  <sheetData>
    <row r="1" spans="2:7" ht="15.75" thickBot="1" x14ac:dyDescent="0.25"/>
    <row r="2" spans="2:7" ht="60.75" thickBot="1" x14ac:dyDescent="0.25">
      <c r="B2" s="13" t="s">
        <v>0</v>
      </c>
      <c r="C2" s="14" t="s">
        <v>1</v>
      </c>
      <c r="D2" s="115" t="s">
        <v>89</v>
      </c>
      <c r="E2" s="116" t="s">
        <v>2</v>
      </c>
      <c r="F2" s="15" t="s">
        <v>77</v>
      </c>
      <c r="G2" s="16" t="s">
        <v>78</v>
      </c>
    </row>
    <row r="3" spans="2:7" ht="15.75" thickBot="1" x14ac:dyDescent="0.25">
      <c r="B3" s="17"/>
      <c r="C3" s="18"/>
      <c r="D3" s="19"/>
      <c r="E3" s="19"/>
      <c r="F3" s="18"/>
      <c r="G3" s="20"/>
    </row>
    <row r="4" spans="2:7" ht="15.75" thickBot="1" x14ac:dyDescent="0.25">
      <c r="B4" s="21" t="s">
        <v>3</v>
      </c>
      <c r="C4" s="22" t="s">
        <v>3</v>
      </c>
      <c r="D4" s="21" t="s">
        <v>4</v>
      </c>
      <c r="E4" s="25" t="s">
        <v>5</v>
      </c>
      <c r="F4" s="23">
        <v>43521</v>
      </c>
      <c r="G4" s="24">
        <v>43598</v>
      </c>
    </row>
    <row r="5" spans="2:7" x14ac:dyDescent="0.2">
      <c r="B5" s="29">
        <v>1</v>
      </c>
      <c r="C5" s="30">
        <f>IF(COUNT(F5:G5)&gt;=3,SUM(LARGE(F5:G5,{1,2,3})),IF(COUNT(F5:G5)=2,SUM(LARGE(F5:G5,{1,2})),IF(COUNT(F5:G5)=1,SUM(LARGE(F5:G5,{1})),0)))</f>
        <v>1600</v>
      </c>
      <c r="D5" s="31" t="s">
        <v>51</v>
      </c>
      <c r="E5" s="32"/>
      <c r="F5" s="33"/>
      <c r="G5" s="30">
        <v>1600</v>
      </c>
    </row>
    <row r="6" spans="2:7" x14ac:dyDescent="0.2">
      <c r="B6" s="29">
        <v>2</v>
      </c>
      <c r="C6" s="30">
        <f>IF(COUNT(F6:G6)&gt;=3,SUM(LARGE(F6:G6,{1,2,3})),IF(COUNT(F6:G6)=2,SUM(LARGE(F6:G6,{1,2})),IF(COUNT(F6:G6)=1,SUM(LARGE(F6:G6,{1})),0)))</f>
        <v>640</v>
      </c>
      <c r="D6" s="31" t="s">
        <v>28</v>
      </c>
      <c r="E6" s="32"/>
      <c r="F6" s="33"/>
      <c r="G6" s="30">
        <v>640</v>
      </c>
    </row>
    <row r="7" spans="2:7" x14ac:dyDescent="0.2">
      <c r="B7" s="29">
        <v>3</v>
      </c>
      <c r="C7" s="30">
        <f>IF(COUNT(F7:G7)&gt;=3,SUM(LARGE(F7:G7,{1,2,3})),IF(COUNT(F7:G7)=2,SUM(LARGE(F7:G7,{1,2})),IF(COUNT(F7:G7)=1,SUM(LARGE(F7:G7,{1})),0)))</f>
        <v>640</v>
      </c>
      <c r="D7" s="31" t="s">
        <v>29</v>
      </c>
      <c r="E7" s="32"/>
      <c r="F7" s="33"/>
      <c r="G7" s="30">
        <v>640</v>
      </c>
    </row>
    <row r="8" spans="2:7" ht="15.75" thickBot="1" x14ac:dyDescent="0.25">
      <c r="B8" s="3"/>
      <c r="C8" s="7"/>
      <c r="D8" s="6"/>
      <c r="E8" s="6"/>
    </row>
    <row r="9" spans="2:7" ht="60.75" thickBot="1" x14ac:dyDescent="0.25">
      <c r="B9" s="13" t="s">
        <v>0</v>
      </c>
      <c r="C9" s="14" t="s">
        <v>1</v>
      </c>
      <c r="D9" s="115" t="s">
        <v>90</v>
      </c>
      <c r="E9" s="116"/>
      <c r="F9" s="15" t="s">
        <v>77</v>
      </c>
      <c r="G9" s="16" t="s">
        <v>78</v>
      </c>
    </row>
    <row r="10" spans="2:7" ht="15.75" thickBot="1" x14ac:dyDescent="0.25">
      <c r="B10" s="17"/>
      <c r="C10" s="18"/>
      <c r="D10" s="19"/>
      <c r="E10" s="19"/>
      <c r="F10" s="18"/>
      <c r="G10" s="20"/>
    </row>
    <row r="11" spans="2:7" ht="15.75" thickBot="1" x14ac:dyDescent="0.25">
      <c r="B11" s="21" t="s">
        <v>3</v>
      </c>
      <c r="C11" s="22" t="s">
        <v>3</v>
      </c>
      <c r="D11" s="21" t="s">
        <v>4</v>
      </c>
      <c r="E11" s="25" t="s">
        <v>5</v>
      </c>
      <c r="F11" s="23">
        <v>43521</v>
      </c>
      <c r="G11" s="24">
        <v>43598</v>
      </c>
    </row>
    <row r="12" spans="2:7" x14ac:dyDescent="0.2">
      <c r="B12" s="29">
        <v>1</v>
      </c>
      <c r="C12" s="30">
        <f>IF(COUNT(F12:G12)&gt;=3,SUM(LARGE(F12:G12,{1,2,3})),IF(COUNT(F12:G12)=2,SUM(LARGE(F12:G12,{1,2})),IF(COUNT(F12:G12)=1,SUM(LARGE(F12:G12,{1})),0)))</f>
        <v>1600</v>
      </c>
      <c r="D12" s="31" t="s">
        <v>79</v>
      </c>
      <c r="E12" s="32"/>
      <c r="F12" s="33"/>
      <c r="G12" s="30">
        <v>1600</v>
      </c>
    </row>
    <row r="13" spans="2:7" ht="15.75" thickBot="1" x14ac:dyDescent="0.25">
      <c r="B13" s="3"/>
      <c r="C13" s="7"/>
      <c r="D13" s="6"/>
      <c r="E13" s="6"/>
    </row>
    <row r="14" spans="2:7" ht="60.75" thickBot="1" x14ac:dyDescent="0.25">
      <c r="B14" s="13" t="s">
        <v>0</v>
      </c>
      <c r="C14" s="14" t="s">
        <v>1</v>
      </c>
      <c r="D14" s="115" t="s">
        <v>91</v>
      </c>
      <c r="E14" s="116" t="s">
        <v>2</v>
      </c>
      <c r="F14" s="15" t="s">
        <v>77</v>
      </c>
      <c r="G14" s="16" t="s">
        <v>78</v>
      </c>
    </row>
    <row r="15" spans="2:7" ht="15.75" thickBot="1" x14ac:dyDescent="0.25">
      <c r="B15" s="17"/>
      <c r="C15" s="18"/>
      <c r="D15" s="19"/>
      <c r="E15" s="19"/>
      <c r="F15" s="18"/>
      <c r="G15" s="20"/>
    </row>
    <row r="16" spans="2:7" ht="15.75" thickBot="1" x14ac:dyDescent="0.25">
      <c r="B16" s="21" t="s">
        <v>3</v>
      </c>
      <c r="C16" s="22" t="s">
        <v>3</v>
      </c>
      <c r="D16" s="21" t="s">
        <v>4</v>
      </c>
      <c r="E16" s="25" t="s">
        <v>5</v>
      </c>
      <c r="F16" s="23">
        <v>43521</v>
      </c>
      <c r="G16" s="24">
        <v>43598</v>
      </c>
    </row>
    <row r="17" spans="2:7" x14ac:dyDescent="0.2">
      <c r="B17" s="29">
        <v>1</v>
      </c>
      <c r="C17" s="30">
        <f>IF(COUNT(F17:G17)&gt;=3,SUM(LARGE(F17:G17,{1,2,3})),IF(COUNT(F17:G17)=2,SUM(LARGE(F17:G17,{1,2})),IF(COUNT(F17:G17)=1,SUM(LARGE(F17:G17,{1})),0)))</f>
        <v>1360</v>
      </c>
      <c r="D17" s="31" t="s">
        <v>29</v>
      </c>
      <c r="E17" s="32" t="s">
        <v>28</v>
      </c>
      <c r="F17" s="33"/>
      <c r="G17" s="30">
        <v>1360</v>
      </c>
    </row>
    <row r="18" spans="2:7" x14ac:dyDescent="0.2">
      <c r="B18" s="29">
        <v>2</v>
      </c>
      <c r="C18" s="30"/>
      <c r="D18" s="31" t="s">
        <v>51</v>
      </c>
      <c r="E18" s="47" t="s">
        <v>119</v>
      </c>
      <c r="F18" s="33"/>
      <c r="G18" s="30"/>
    </row>
    <row r="19" spans="2:7" x14ac:dyDescent="0.2">
      <c r="B19" s="3"/>
      <c r="C19" s="7"/>
      <c r="D19" s="6"/>
      <c r="E19" s="6"/>
    </row>
    <row r="20" spans="2:7" ht="15.75" thickBot="1" x14ac:dyDescent="0.25">
      <c r="B20" s="3"/>
      <c r="C20" s="7"/>
      <c r="D20" s="6"/>
      <c r="E20" s="6"/>
    </row>
    <row r="21" spans="2:7" ht="60.75" thickBot="1" x14ac:dyDescent="0.25">
      <c r="B21" s="13" t="s">
        <v>0</v>
      </c>
      <c r="C21" s="14" t="s">
        <v>1</v>
      </c>
      <c r="D21" s="115" t="s">
        <v>92</v>
      </c>
      <c r="E21" s="116" t="s">
        <v>2</v>
      </c>
      <c r="F21" s="15" t="s">
        <v>77</v>
      </c>
      <c r="G21" s="16" t="s">
        <v>78</v>
      </c>
    </row>
    <row r="22" spans="2:7" ht="15.75" thickBot="1" x14ac:dyDescent="0.25">
      <c r="B22" s="17"/>
      <c r="C22" s="18"/>
      <c r="D22" s="19"/>
      <c r="E22" s="19"/>
      <c r="F22" s="18"/>
      <c r="G22" s="20"/>
    </row>
    <row r="23" spans="2:7" ht="15.75" thickBot="1" x14ac:dyDescent="0.25">
      <c r="B23" s="21" t="s">
        <v>3</v>
      </c>
      <c r="C23" s="22" t="s">
        <v>3</v>
      </c>
      <c r="D23" s="21" t="s">
        <v>4</v>
      </c>
      <c r="E23" s="25" t="s">
        <v>5</v>
      </c>
      <c r="F23" s="23">
        <v>43521</v>
      </c>
      <c r="G23" s="24">
        <v>43598</v>
      </c>
    </row>
    <row r="24" spans="2:7" x14ac:dyDescent="0.2">
      <c r="B24" s="29">
        <v>1</v>
      </c>
      <c r="C24" s="30"/>
      <c r="D24" s="32" t="s">
        <v>79</v>
      </c>
      <c r="E24" s="47" t="s">
        <v>129</v>
      </c>
      <c r="F24" s="33"/>
      <c r="G24" s="30"/>
    </row>
    <row r="25" spans="2:7" ht="15.75" thickBot="1" x14ac:dyDescent="0.25">
      <c r="B25" s="3"/>
      <c r="C25" s="7"/>
      <c r="D25" s="6"/>
      <c r="E25" s="6"/>
    </row>
    <row r="26" spans="2:7" ht="60.75" thickBot="1" x14ac:dyDescent="0.25">
      <c r="B26" s="13" t="s">
        <v>0</v>
      </c>
      <c r="C26" s="14" t="s">
        <v>1</v>
      </c>
      <c r="D26" s="115" t="s">
        <v>93</v>
      </c>
      <c r="E26" s="116"/>
      <c r="F26" s="15" t="s">
        <v>77</v>
      </c>
      <c r="G26" s="16" t="s">
        <v>78</v>
      </c>
    </row>
    <row r="27" spans="2:7" ht="15.75" thickBot="1" x14ac:dyDescent="0.25">
      <c r="B27" s="17"/>
      <c r="C27" s="18"/>
      <c r="D27" s="19"/>
      <c r="E27" s="19"/>
      <c r="F27" s="18"/>
      <c r="G27" s="20"/>
    </row>
    <row r="28" spans="2:7" ht="15.75" thickBot="1" x14ac:dyDescent="0.25">
      <c r="B28" s="21" t="s">
        <v>3</v>
      </c>
      <c r="C28" s="22" t="s">
        <v>3</v>
      </c>
      <c r="D28" s="21" t="s">
        <v>4</v>
      </c>
      <c r="E28" s="25" t="s">
        <v>5</v>
      </c>
      <c r="F28" s="23">
        <v>43521</v>
      </c>
      <c r="G28" s="24">
        <v>43598</v>
      </c>
    </row>
    <row r="29" spans="2:7" x14ac:dyDescent="0.2">
      <c r="B29" s="29">
        <v>1</v>
      </c>
      <c r="C29" s="30">
        <f>IF(COUNT(F29:G29)&gt;=3,SUM(LARGE(F29:G29,{1,2,3})),IF(COUNT(F29:G29)=2,SUM(LARGE(F29:G29,{1,2})),IF(COUNT(F29:G29)=1,SUM(LARGE(F29:G29,{1})),0)))</f>
        <v>1600</v>
      </c>
      <c r="D29" s="31" t="s">
        <v>51</v>
      </c>
      <c r="E29" s="32" t="s">
        <v>79</v>
      </c>
      <c r="F29" s="33"/>
      <c r="G29" s="30">
        <v>1600</v>
      </c>
    </row>
    <row r="30" spans="2:7" x14ac:dyDescent="0.2">
      <c r="B30" s="29">
        <v>2</v>
      </c>
      <c r="C30" s="30"/>
      <c r="D30" s="31" t="s">
        <v>29</v>
      </c>
      <c r="E30" s="47" t="s">
        <v>129</v>
      </c>
      <c r="F30" s="33"/>
      <c r="G30" s="30"/>
    </row>
    <row r="31" spans="2:7" x14ac:dyDescent="0.2">
      <c r="B31" s="29">
        <v>3</v>
      </c>
      <c r="C31" s="30"/>
      <c r="D31" s="32" t="s">
        <v>28</v>
      </c>
      <c r="E31" s="47" t="s">
        <v>129</v>
      </c>
      <c r="F31" s="33"/>
      <c r="G31" s="30"/>
    </row>
    <row r="33" spans="4:5" x14ac:dyDescent="0.2">
      <c r="D33" s="45" t="s">
        <v>116</v>
      </c>
      <c r="E33" s="46">
        <f>SUM(E34:E35)</f>
        <v>4</v>
      </c>
    </row>
    <row r="34" spans="4:5" x14ac:dyDescent="0.2">
      <c r="D34" s="45" t="s">
        <v>117</v>
      </c>
      <c r="E34" s="46">
        <v>3</v>
      </c>
    </row>
    <row r="35" spans="4:5" x14ac:dyDescent="0.2">
      <c r="D35" s="45" t="s">
        <v>118</v>
      </c>
      <c r="E35" s="46">
        <v>1</v>
      </c>
    </row>
  </sheetData>
  <sortState ref="C29:G31">
    <sortCondition descending="1" ref="C29"/>
  </sortState>
  <mergeCells count="5">
    <mergeCell ref="D2:E2"/>
    <mergeCell ref="D9:E9"/>
    <mergeCell ref="D14:E14"/>
    <mergeCell ref="D21:E21"/>
    <mergeCell ref="D26:E26"/>
  </mergeCells>
  <phoneticPr fontId="1" type="noConversion"/>
  <conditionalFormatting sqref="D29:D30">
    <cfRule type="duplicateValues" priority="500"/>
  </conditionalFormatting>
  <conditionalFormatting sqref="D5:D7">
    <cfRule type="duplicateValues" priority="557"/>
  </conditionalFormatting>
  <conditionalFormatting sqref="D12">
    <cfRule type="duplicateValues" priority="558"/>
  </conditionalFormatting>
  <conditionalFormatting sqref="D17">
    <cfRule type="duplicateValues" priority="560"/>
  </conditionalFormatting>
  <conditionalFormatting sqref="D18">
    <cfRule type="duplicateValues" priority="1"/>
  </conditionalFormatting>
  <pageMargins left="0.39370078740157483" right="0.39370078740157483" top="0.59055118110236227" bottom="0.59055118110236227" header="0.39370078740157483" footer="0.39370078740157483"/>
  <pageSetup paperSize="9" scale="5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1" sqref="I11"/>
    </sheetView>
  </sheetViews>
  <sheetFormatPr defaultRowHeight="12.75" x14ac:dyDescent="0.2"/>
  <cols>
    <col min="1" max="1" width="17.7109375" customWidth="1"/>
    <col min="2" max="2" width="13.5703125" customWidth="1"/>
    <col min="3" max="3" width="14.140625" customWidth="1"/>
    <col min="4" max="4" width="13.5703125" customWidth="1"/>
    <col min="5" max="5" width="13.7109375" customWidth="1"/>
    <col min="7" max="7" width="27.28515625" customWidth="1"/>
    <col min="8" max="8" width="29.140625" customWidth="1"/>
    <col min="9" max="9" width="26" customWidth="1"/>
  </cols>
  <sheetData>
    <row r="1" spans="1:10" ht="25.15" customHeight="1" thickTop="1" thickBot="1" x14ac:dyDescent="0.25">
      <c r="A1" s="59" t="s">
        <v>120</v>
      </c>
      <c r="B1" s="57" t="s">
        <v>121</v>
      </c>
      <c r="C1" s="57" t="s">
        <v>122</v>
      </c>
      <c r="D1" s="59" t="s">
        <v>123</v>
      </c>
      <c r="G1" s="93" t="s">
        <v>175</v>
      </c>
      <c r="H1" s="96" t="s">
        <v>176</v>
      </c>
      <c r="I1" s="91" t="s">
        <v>177</v>
      </c>
    </row>
    <row r="2" spans="1:10" ht="25.15" customHeight="1" thickTop="1" thickBot="1" x14ac:dyDescent="0.25">
      <c r="A2" s="63" t="s">
        <v>106</v>
      </c>
      <c r="B2" s="50">
        <v>12</v>
      </c>
      <c r="C2" s="50">
        <v>7</v>
      </c>
      <c r="D2" s="60">
        <f>SUM(B2:C2)</f>
        <v>19</v>
      </c>
      <c r="G2" s="94">
        <v>6</v>
      </c>
      <c r="H2" s="95">
        <v>17</v>
      </c>
      <c r="I2" s="92">
        <v>8</v>
      </c>
      <c r="J2" s="97">
        <f>SUM(I2/H2)</f>
        <v>0.47058823529411764</v>
      </c>
    </row>
    <row r="3" spans="1:10" ht="25.15" customHeight="1" x14ac:dyDescent="0.2">
      <c r="A3" s="64" t="s">
        <v>124</v>
      </c>
      <c r="B3" s="51">
        <v>7</v>
      </c>
      <c r="C3" s="51">
        <v>3</v>
      </c>
      <c r="D3" s="61">
        <f t="shared" ref="D3:D7" si="0">SUM(B3:C3)</f>
        <v>10</v>
      </c>
      <c r="G3" s="122" t="s">
        <v>178</v>
      </c>
      <c r="H3" s="119" t="s">
        <v>191</v>
      </c>
      <c r="I3" s="125" t="s">
        <v>188</v>
      </c>
    </row>
    <row r="4" spans="1:10" ht="25.15" customHeight="1" x14ac:dyDescent="0.2">
      <c r="A4" s="63" t="s">
        <v>125</v>
      </c>
      <c r="B4" s="50">
        <v>8</v>
      </c>
      <c r="C4" s="50">
        <v>9</v>
      </c>
      <c r="D4" s="60">
        <f t="shared" si="0"/>
        <v>17</v>
      </c>
      <c r="G4" s="123"/>
      <c r="H4" s="120"/>
      <c r="I4" s="126"/>
    </row>
    <row r="5" spans="1:10" ht="25.15" customHeight="1" x14ac:dyDescent="0.2">
      <c r="A5" s="64" t="s">
        <v>126</v>
      </c>
      <c r="B5" s="51">
        <v>5</v>
      </c>
      <c r="C5" s="51">
        <v>4</v>
      </c>
      <c r="D5" s="61">
        <f t="shared" si="0"/>
        <v>9</v>
      </c>
      <c r="G5" s="123"/>
      <c r="H5" s="120"/>
      <c r="I5" s="126"/>
    </row>
    <row r="6" spans="1:10" ht="25.15" customHeight="1" thickBot="1" x14ac:dyDescent="0.25">
      <c r="A6" s="63" t="s">
        <v>127</v>
      </c>
      <c r="B6" s="50">
        <v>4</v>
      </c>
      <c r="C6" s="50">
        <v>2</v>
      </c>
      <c r="D6" s="60">
        <f t="shared" si="0"/>
        <v>6</v>
      </c>
      <c r="G6" s="124"/>
      <c r="H6" s="121"/>
      <c r="I6" s="127"/>
    </row>
    <row r="7" spans="1:10" ht="25.15" customHeight="1" thickTop="1" thickBot="1" x14ac:dyDescent="0.25">
      <c r="A7" s="65" t="s">
        <v>128</v>
      </c>
      <c r="B7" s="51">
        <v>3</v>
      </c>
      <c r="C7" s="51">
        <v>1</v>
      </c>
      <c r="D7" s="62">
        <f t="shared" si="0"/>
        <v>4</v>
      </c>
    </row>
    <row r="8" spans="1:10" ht="25.15" customHeight="1" thickTop="1" thickBot="1" x14ac:dyDescent="0.25">
      <c r="A8" s="56" t="s">
        <v>123</v>
      </c>
      <c r="B8" s="57">
        <f>SUM(B2:B7)</f>
        <v>39</v>
      </c>
      <c r="C8" s="57">
        <f>SUM(C2:C7)</f>
        <v>26</v>
      </c>
      <c r="D8" s="58">
        <f>SUM(B8:C8)</f>
        <v>65</v>
      </c>
      <c r="E8" s="55">
        <f>SUM(D2:D7)</f>
        <v>65</v>
      </c>
    </row>
    <row r="9" spans="1:10" ht="13.5" thickTop="1" x14ac:dyDescent="0.2"/>
  </sheetData>
  <mergeCells count="3">
    <mergeCell ref="H3:H6"/>
    <mergeCell ref="G3:G6"/>
    <mergeCell ref="I3:I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15" sqref="M15"/>
    </sheetView>
  </sheetViews>
  <sheetFormatPr defaultRowHeight="12.75" x14ac:dyDescent="0.2"/>
  <cols>
    <col min="7" max="7" width="19.140625" customWidth="1"/>
    <col min="9" max="9" width="12.7109375" customWidth="1"/>
  </cols>
  <sheetData>
    <row r="1" spans="1:9" ht="13.5" thickBot="1" x14ac:dyDescent="0.25"/>
    <row r="2" spans="1:9" ht="13.5" thickTop="1" x14ac:dyDescent="0.2">
      <c r="A2" s="130" t="s">
        <v>107</v>
      </c>
      <c r="B2" s="131"/>
      <c r="C2" s="131"/>
      <c r="D2" s="131"/>
      <c r="E2" s="131"/>
      <c r="F2" s="79" t="s">
        <v>173</v>
      </c>
      <c r="G2" s="54" t="s">
        <v>192</v>
      </c>
      <c r="H2" s="80" t="s">
        <v>172</v>
      </c>
    </row>
    <row r="3" spans="1:9" x14ac:dyDescent="0.2">
      <c r="A3" s="163"/>
      <c r="B3" s="164"/>
      <c r="C3" s="164"/>
      <c r="D3" s="164"/>
      <c r="E3" s="164"/>
      <c r="F3" s="164"/>
      <c r="G3" s="112"/>
      <c r="H3" s="113"/>
    </row>
    <row r="4" spans="1:9" x14ac:dyDescent="0.2">
      <c r="A4" s="155" t="s">
        <v>108</v>
      </c>
      <c r="B4" s="156"/>
      <c r="C4" s="156"/>
      <c r="D4" s="156"/>
      <c r="E4" s="156"/>
      <c r="F4" s="81">
        <v>1</v>
      </c>
      <c r="G4" s="67">
        <v>8</v>
      </c>
      <c r="H4" s="82" t="s">
        <v>168</v>
      </c>
    </row>
    <row r="5" spans="1:9" x14ac:dyDescent="0.2">
      <c r="A5" s="155" t="s">
        <v>109</v>
      </c>
      <c r="B5" s="156"/>
      <c r="C5" s="156"/>
      <c r="D5" s="156"/>
      <c r="E5" s="156"/>
      <c r="F5" s="81">
        <v>2</v>
      </c>
      <c r="G5" s="140">
        <v>6</v>
      </c>
      <c r="H5" s="128" t="s">
        <v>169</v>
      </c>
    </row>
    <row r="6" spans="1:9" x14ac:dyDescent="0.2">
      <c r="A6" s="155" t="s">
        <v>110</v>
      </c>
      <c r="B6" s="156"/>
      <c r="C6" s="156"/>
      <c r="D6" s="156"/>
      <c r="E6" s="156"/>
      <c r="F6" s="81">
        <v>3</v>
      </c>
      <c r="G6" s="140"/>
      <c r="H6" s="128"/>
    </row>
    <row r="7" spans="1:9" x14ac:dyDescent="0.2">
      <c r="A7" s="155" t="s">
        <v>111</v>
      </c>
      <c r="B7" s="156"/>
      <c r="C7" s="156"/>
      <c r="D7" s="156"/>
      <c r="E7" s="156"/>
      <c r="F7" s="81">
        <v>4</v>
      </c>
      <c r="G7" s="140"/>
      <c r="H7" s="128"/>
    </row>
    <row r="8" spans="1:9" x14ac:dyDescent="0.2">
      <c r="A8" s="134" t="s">
        <v>112</v>
      </c>
      <c r="B8" s="135"/>
      <c r="C8" s="135"/>
      <c r="D8" s="135"/>
      <c r="E8" s="135"/>
      <c r="F8" s="81">
        <v>5</v>
      </c>
      <c r="G8" s="67">
        <v>2</v>
      </c>
      <c r="H8" s="82" t="s">
        <v>169</v>
      </c>
    </row>
    <row r="9" spans="1:9" x14ac:dyDescent="0.2">
      <c r="A9" s="136" t="s">
        <v>113</v>
      </c>
      <c r="B9" s="137"/>
      <c r="C9" s="137"/>
      <c r="D9" s="137"/>
      <c r="E9" s="137"/>
      <c r="F9" s="81">
        <v>6</v>
      </c>
      <c r="G9" s="67">
        <v>3</v>
      </c>
      <c r="H9" s="82" t="s">
        <v>168</v>
      </c>
      <c r="I9" s="34"/>
    </row>
    <row r="10" spans="1:9" x14ac:dyDescent="0.2">
      <c r="A10" s="138" t="s">
        <v>114</v>
      </c>
      <c r="B10" s="139"/>
      <c r="C10" s="139"/>
      <c r="D10" s="139"/>
      <c r="E10" s="139"/>
      <c r="F10" s="81">
        <v>7</v>
      </c>
      <c r="G10" s="67">
        <v>4</v>
      </c>
      <c r="H10" s="82" t="s">
        <v>170</v>
      </c>
    </row>
    <row r="11" spans="1:9" x14ac:dyDescent="0.2">
      <c r="A11" s="138" t="s">
        <v>115</v>
      </c>
      <c r="B11" s="139"/>
      <c r="C11" s="139"/>
      <c r="D11" s="139"/>
      <c r="E11" s="139"/>
      <c r="F11" s="81">
        <v>8</v>
      </c>
      <c r="G11" s="67">
        <v>1</v>
      </c>
      <c r="H11" s="82" t="s">
        <v>168</v>
      </c>
    </row>
    <row r="12" spans="1:9" x14ac:dyDescent="0.2">
      <c r="A12" s="155" t="s">
        <v>166</v>
      </c>
      <c r="B12" s="156"/>
      <c r="C12" s="156"/>
      <c r="D12" s="156"/>
      <c r="E12" s="156"/>
      <c r="F12" s="81">
        <v>9</v>
      </c>
      <c r="G12" s="141">
        <v>7</v>
      </c>
      <c r="H12" s="129" t="s">
        <v>171</v>
      </c>
      <c r="I12" s="77"/>
    </row>
    <row r="13" spans="1:9" x14ac:dyDescent="0.2">
      <c r="A13" s="155" t="s">
        <v>167</v>
      </c>
      <c r="B13" s="156"/>
      <c r="C13" s="156"/>
      <c r="D13" s="156"/>
      <c r="E13" s="156"/>
      <c r="F13" s="81">
        <v>10</v>
      </c>
      <c r="G13" s="141"/>
      <c r="H13" s="129"/>
      <c r="I13" s="78"/>
    </row>
    <row r="14" spans="1:9" x14ac:dyDescent="0.2">
      <c r="A14" s="134" t="s">
        <v>179</v>
      </c>
      <c r="B14" s="135"/>
      <c r="C14" s="135"/>
      <c r="D14" s="135"/>
      <c r="E14" s="135"/>
      <c r="F14" s="81">
        <v>11</v>
      </c>
      <c r="G14" s="98">
        <v>11</v>
      </c>
      <c r="H14" s="99" t="s">
        <v>180</v>
      </c>
    </row>
    <row r="15" spans="1:9" x14ac:dyDescent="0.2">
      <c r="A15" s="153"/>
      <c r="B15" s="154"/>
      <c r="C15" s="154"/>
      <c r="D15" s="154"/>
      <c r="E15" s="154"/>
      <c r="F15" s="112"/>
      <c r="G15" s="48"/>
      <c r="H15" s="111"/>
    </row>
    <row r="16" spans="1:9" ht="13.5" thickBot="1" x14ac:dyDescent="0.25">
      <c r="A16" s="132" t="s">
        <v>174</v>
      </c>
      <c r="B16" s="133"/>
      <c r="C16" s="133"/>
      <c r="D16" s="133"/>
      <c r="E16" s="133"/>
      <c r="F16" s="83">
        <f>SUM(G16/65)</f>
        <v>0.64615384615384619</v>
      </c>
      <c r="G16" s="84">
        <f>SUM(G4:G15)</f>
        <v>42</v>
      </c>
      <c r="H16" s="85">
        <v>5</v>
      </c>
    </row>
    <row r="17" ht="13.5" thickTop="1" x14ac:dyDescent="0.2"/>
  </sheetData>
  <mergeCells count="18">
    <mergeCell ref="A11:E11"/>
    <mergeCell ref="G5:G7"/>
    <mergeCell ref="A12:E12"/>
    <mergeCell ref="A13:E13"/>
    <mergeCell ref="G12:G13"/>
    <mergeCell ref="H5:H7"/>
    <mergeCell ref="H12:H13"/>
    <mergeCell ref="A2:E2"/>
    <mergeCell ref="A16:E16"/>
    <mergeCell ref="A15:E15"/>
    <mergeCell ref="A14:E14"/>
    <mergeCell ref="A4:E4"/>
    <mergeCell ref="A5:E5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90" zoomScaleNormal="90" workbookViewId="0">
      <selection activeCell="I17" sqref="I17"/>
    </sheetView>
  </sheetViews>
  <sheetFormatPr defaultRowHeight="12.75" x14ac:dyDescent="0.2"/>
  <cols>
    <col min="1" max="1" width="35.7109375" customWidth="1"/>
    <col min="2" max="2" width="13.28515625" customWidth="1"/>
    <col min="3" max="3" width="40.28515625" customWidth="1"/>
    <col min="4" max="4" width="13.7109375" customWidth="1"/>
    <col min="5" max="5" width="31.28515625" customWidth="1"/>
    <col min="6" max="6" width="13.85546875" customWidth="1"/>
    <col min="8" max="8" width="17.85546875" customWidth="1"/>
    <col min="9" max="9" width="12.28515625" customWidth="1"/>
    <col min="10" max="10" width="14" customWidth="1"/>
    <col min="11" max="11" width="9.140625" customWidth="1"/>
    <col min="12" max="12" width="22" customWidth="1"/>
    <col min="13" max="13" width="11.7109375" customWidth="1"/>
    <col min="14" max="14" width="12" customWidth="1"/>
    <col min="15" max="15" width="12.28515625" customWidth="1"/>
    <col min="16" max="16" width="10.5703125" customWidth="1"/>
    <col min="17" max="17" width="20.85546875" customWidth="1"/>
    <col min="18" max="18" width="8.42578125" customWidth="1"/>
  </cols>
  <sheetData>
    <row r="1" spans="1:18" ht="19.899999999999999" customHeight="1" thickTop="1" thickBot="1" x14ac:dyDescent="0.25">
      <c r="A1" s="103" t="s">
        <v>130</v>
      </c>
      <c r="B1" s="104" t="s">
        <v>134</v>
      </c>
      <c r="C1" s="106" t="s">
        <v>131</v>
      </c>
      <c r="D1" s="107" t="s">
        <v>134</v>
      </c>
      <c r="E1" s="105" t="s">
        <v>132</v>
      </c>
      <c r="F1" s="104" t="s">
        <v>134</v>
      </c>
      <c r="H1" s="53" t="s">
        <v>120</v>
      </c>
      <c r="I1" s="54" t="s">
        <v>121</v>
      </c>
      <c r="J1" s="54" t="s">
        <v>122</v>
      </c>
      <c r="K1" s="54" t="s">
        <v>123</v>
      </c>
      <c r="L1" s="54" t="s">
        <v>189</v>
      </c>
      <c r="M1" s="80" t="s">
        <v>190</v>
      </c>
      <c r="N1" s="110"/>
      <c r="O1" s="110"/>
      <c r="P1" s="110"/>
      <c r="Q1" s="110"/>
      <c r="R1" s="110"/>
    </row>
    <row r="2" spans="1:18" ht="19.899999999999999" customHeight="1" x14ac:dyDescent="0.2">
      <c r="A2" s="75" t="s">
        <v>135</v>
      </c>
      <c r="B2" s="73" t="s">
        <v>145</v>
      </c>
      <c r="C2" s="75" t="s">
        <v>150</v>
      </c>
      <c r="D2" s="73" t="s">
        <v>156</v>
      </c>
      <c r="E2" s="90" t="s">
        <v>162</v>
      </c>
      <c r="F2" s="73" t="s">
        <v>147</v>
      </c>
      <c r="H2" s="157"/>
      <c r="I2" s="158"/>
      <c r="J2" s="158"/>
      <c r="K2" s="158"/>
      <c r="L2" s="158"/>
      <c r="M2" s="159"/>
      <c r="N2" s="167"/>
      <c r="O2" s="167"/>
      <c r="P2" s="167"/>
      <c r="Q2" s="167"/>
      <c r="R2" s="167"/>
    </row>
    <row r="3" spans="1:18" ht="19.899999999999999" customHeight="1" x14ac:dyDescent="0.2">
      <c r="A3" s="75" t="s">
        <v>136</v>
      </c>
      <c r="B3" s="73" t="s">
        <v>145</v>
      </c>
      <c r="C3" s="75" t="s">
        <v>151</v>
      </c>
      <c r="D3" s="73" t="s">
        <v>146</v>
      </c>
      <c r="E3" s="74" t="s">
        <v>163</v>
      </c>
      <c r="F3" s="73" t="s">
        <v>147</v>
      </c>
      <c r="H3" s="66" t="s">
        <v>183</v>
      </c>
      <c r="I3" s="109">
        <v>7</v>
      </c>
      <c r="J3" s="109">
        <v>7</v>
      </c>
      <c r="K3" s="109">
        <f>SUM(I3:J3)</f>
        <v>14</v>
      </c>
      <c r="L3" s="68">
        <v>19</v>
      </c>
      <c r="M3" s="69">
        <f>SUM(K3/L3)</f>
        <v>0.73684210526315785</v>
      </c>
      <c r="N3" s="110"/>
      <c r="O3" s="110"/>
      <c r="P3" s="110"/>
      <c r="Q3" s="166"/>
      <c r="R3" s="168"/>
    </row>
    <row r="4" spans="1:18" ht="19.899999999999999" customHeight="1" x14ac:dyDescent="0.2">
      <c r="A4" s="75" t="s">
        <v>137</v>
      </c>
      <c r="B4" s="73" t="s">
        <v>146</v>
      </c>
      <c r="C4" s="75" t="s">
        <v>152</v>
      </c>
      <c r="D4" s="73" t="s">
        <v>146</v>
      </c>
      <c r="E4" s="144"/>
      <c r="F4" s="143"/>
      <c r="H4" s="66" t="s">
        <v>124</v>
      </c>
      <c r="I4" s="109">
        <v>6</v>
      </c>
      <c r="J4" s="109">
        <v>3</v>
      </c>
      <c r="K4" s="109">
        <f t="shared" ref="K4:K5" si="0">SUM(I4:J4)</f>
        <v>9</v>
      </c>
      <c r="L4" s="68">
        <v>27</v>
      </c>
      <c r="M4" s="69">
        <f>SUM(K4/L4)</f>
        <v>0.33333333333333331</v>
      </c>
      <c r="N4" s="110"/>
      <c r="O4" s="110"/>
      <c r="P4" s="110"/>
      <c r="Q4" s="166"/>
      <c r="R4" s="168"/>
    </row>
    <row r="5" spans="1:18" ht="19.899999999999999" customHeight="1" x14ac:dyDescent="0.2">
      <c r="A5" s="75" t="s">
        <v>138</v>
      </c>
      <c r="B5" s="73" t="s">
        <v>147</v>
      </c>
      <c r="C5" s="87" t="s">
        <v>153</v>
      </c>
      <c r="D5" s="73" t="s">
        <v>146</v>
      </c>
      <c r="E5" s="74" t="s">
        <v>164</v>
      </c>
      <c r="F5" s="73" t="s">
        <v>147</v>
      </c>
      <c r="H5" s="66" t="s">
        <v>126</v>
      </c>
      <c r="I5" s="109">
        <v>2</v>
      </c>
      <c r="J5" s="109">
        <v>2</v>
      </c>
      <c r="K5" s="109">
        <f t="shared" si="0"/>
        <v>4</v>
      </c>
      <c r="L5" s="68">
        <v>15</v>
      </c>
      <c r="M5" s="69">
        <f>SUM(K5/L5)</f>
        <v>0.26666666666666666</v>
      </c>
      <c r="N5" s="110"/>
      <c r="O5" s="110"/>
      <c r="P5" s="110"/>
      <c r="Q5" s="166"/>
      <c r="R5" s="168"/>
    </row>
    <row r="6" spans="1:18" ht="19.899999999999999" customHeight="1" x14ac:dyDescent="0.2">
      <c r="A6" s="75" t="s">
        <v>133</v>
      </c>
      <c r="B6" s="73" t="s">
        <v>148</v>
      </c>
      <c r="C6" s="87" t="s">
        <v>154</v>
      </c>
      <c r="D6" s="73" t="s">
        <v>157</v>
      </c>
      <c r="E6" s="74" t="s">
        <v>165</v>
      </c>
      <c r="F6" s="73" t="s">
        <v>147</v>
      </c>
      <c r="H6" s="160"/>
      <c r="I6" s="161"/>
      <c r="J6" s="161"/>
      <c r="K6" s="161"/>
      <c r="L6" s="161"/>
      <c r="M6" s="162"/>
      <c r="N6" s="170"/>
      <c r="O6" s="170"/>
      <c r="P6" s="170"/>
      <c r="Q6" s="170"/>
      <c r="R6" s="170"/>
    </row>
    <row r="7" spans="1:18" ht="19.899999999999999" customHeight="1" thickBot="1" x14ac:dyDescent="0.25">
      <c r="A7" s="75" t="s">
        <v>139</v>
      </c>
      <c r="B7" s="73" t="s">
        <v>149</v>
      </c>
      <c r="C7" s="87" t="s">
        <v>155</v>
      </c>
      <c r="D7" s="73" t="s">
        <v>146</v>
      </c>
      <c r="E7" s="149"/>
      <c r="F7" s="150"/>
      <c r="H7" s="70" t="s">
        <v>123</v>
      </c>
      <c r="I7" s="52">
        <f>SUM(I3:I5)</f>
        <v>15</v>
      </c>
      <c r="J7" s="52">
        <f>SUM(J3:J5)</f>
        <v>12</v>
      </c>
      <c r="K7" s="52">
        <f>SUM(I7:J7)</f>
        <v>27</v>
      </c>
      <c r="L7" s="71">
        <f>SUM(L3:L6)</f>
        <v>61</v>
      </c>
      <c r="M7" s="72">
        <f>SUM(K7/L7)</f>
        <v>0.44262295081967212</v>
      </c>
      <c r="N7" s="110"/>
      <c r="O7" s="110"/>
      <c r="P7" s="110"/>
      <c r="Q7" s="166"/>
      <c r="R7" s="169"/>
    </row>
    <row r="8" spans="1:18" ht="19.899999999999999" customHeight="1" thickTop="1" x14ac:dyDescent="0.2">
      <c r="A8" s="75" t="s">
        <v>187</v>
      </c>
      <c r="B8" s="73" t="s">
        <v>184</v>
      </c>
      <c r="C8" s="149"/>
      <c r="D8" s="150"/>
      <c r="E8" s="48"/>
      <c r="F8" s="49"/>
      <c r="H8" s="114"/>
      <c r="I8" s="100"/>
      <c r="J8" s="114"/>
      <c r="K8" s="114"/>
    </row>
    <row r="9" spans="1:18" ht="19.899999999999999" customHeight="1" x14ac:dyDescent="0.2">
      <c r="A9" s="142"/>
      <c r="B9" s="143"/>
      <c r="C9" s="142"/>
      <c r="D9" s="143"/>
      <c r="E9" s="151"/>
      <c r="F9" s="152"/>
      <c r="H9" s="114"/>
      <c r="I9" s="100"/>
      <c r="J9" s="114"/>
      <c r="K9" s="114"/>
    </row>
    <row r="10" spans="1:18" ht="19.899999999999999" customHeight="1" x14ac:dyDescent="0.2">
      <c r="A10" s="75" t="s">
        <v>140</v>
      </c>
      <c r="B10" s="73" t="s">
        <v>149</v>
      </c>
      <c r="C10" s="87" t="s">
        <v>159</v>
      </c>
      <c r="D10" s="73" t="s">
        <v>161</v>
      </c>
      <c r="E10" s="101"/>
      <c r="F10" s="102"/>
      <c r="H10" s="114"/>
      <c r="I10" s="100"/>
      <c r="J10" s="114"/>
      <c r="K10" s="100"/>
    </row>
    <row r="11" spans="1:18" ht="19.899999999999999" customHeight="1" x14ac:dyDescent="0.2">
      <c r="A11" s="75" t="s">
        <v>141</v>
      </c>
      <c r="B11" s="73" t="s">
        <v>146</v>
      </c>
      <c r="C11" s="87" t="s">
        <v>160</v>
      </c>
      <c r="D11" s="86" t="s">
        <v>157</v>
      </c>
      <c r="E11" s="101"/>
      <c r="F11" s="102"/>
      <c r="H11" s="171"/>
      <c r="I11" s="171"/>
      <c r="J11" s="171"/>
      <c r="K11" s="171"/>
    </row>
    <row r="12" spans="1:18" ht="19.899999999999999" customHeight="1" x14ac:dyDescent="0.2">
      <c r="A12" s="75" t="s">
        <v>142</v>
      </c>
      <c r="B12" s="73" t="s">
        <v>145</v>
      </c>
      <c r="C12" s="87" t="s">
        <v>158</v>
      </c>
      <c r="D12" s="73" t="s">
        <v>146</v>
      </c>
      <c r="E12" s="101"/>
      <c r="F12" s="102"/>
      <c r="H12" s="171"/>
      <c r="I12" s="171"/>
      <c r="J12" s="171"/>
      <c r="K12" s="171"/>
    </row>
    <row r="13" spans="1:18" ht="19.899999999999999" customHeight="1" x14ac:dyDescent="0.2">
      <c r="A13" s="75" t="s">
        <v>143</v>
      </c>
      <c r="B13" s="73" t="s">
        <v>146</v>
      </c>
      <c r="C13" s="76"/>
      <c r="D13" s="49"/>
      <c r="E13" s="48"/>
      <c r="F13" s="49"/>
      <c r="H13" s="165"/>
      <c r="I13" s="165"/>
      <c r="J13" s="165"/>
      <c r="K13" s="165"/>
    </row>
    <row r="14" spans="1:18" ht="19.899999999999999" customHeight="1" x14ac:dyDescent="0.2">
      <c r="A14" s="75" t="s">
        <v>144</v>
      </c>
      <c r="B14" s="73" t="s">
        <v>147</v>
      </c>
      <c r="C14" s="76"/>
      <c r="D14" s="49"/>
      <c r="E14" s="48"/>
      <c r="F14" s="49"/>
    </row>
    <row r="15" spans="1:18" ht="19.899999999999999" customHeight="1" x14ac:dyDescent="0.2">
      <c r="A15" s="75" t="s">
        <v>185</v>
      </c>
      <c r="B15" s="73" t="s">
        <v>184</v>
      </c>
      <c r="C15" s="76"/>
      <c r="D15" s="49"/>
      <c r="E15" s="48"/>
      <c r="F15" s="49"/>
      <c r="M15" s="110"/>
      <c r="N15" s="110"/>
      <c r="O15" s="110"/>
      <c r="P15" s="110"/>
      <c r="Q15" s="110"/>
      <c r="R15" s="110"/>
    </row>
    <row r="16" spans="1:18" ht="19.899999999999999" customHeight="1" x14ac:dyDescent="0.2">
      <c r="A16" s="75" t="s">
        <v>186</v>
      </c>
      <c r="B16" s="73" t="s">
        <v>184</v>
      </c>
      <c r="C16" s="76"/>
      <c r="D16" s="49"/>
      <c r="E16" s="48"/>
      <c r="F16" s="49"/>
      <c r="M16" s="167"/>
      <c r="N16" s="167"/>
      <c r="O16" s="167"/>
      <c r="P16" s="167"/>
      <c r="Q16" s="167"/>
      <c r="R16" s="167"/>
    </row>
    <row r="17" spans="1:18" ht="19.899999999999999" customHeight="1" thickBot="1" x14ac:dyDescent="0.25">
      <c r="A17" s="145"/>
      <c r="B17" s="146"/>
      <c r="C17" s="147"/>
      <c r="D17" s="148"/>
      <c r="E17" s="88"/>
      <c r="F17" s="89"/>
      <c r="M17" s="167"/>
      <c r="N17" s="110"/>
      <c r="O17" s="110"/>
      <c r="P17" s="110"/>
      <c r="Q17" s="166"/>
      <c r="R17" s="168"/>
    </row>
    <row r="18" spans="1:18" ht="15.75" thickTop="1" x14ac:dyDescent="0.2">
      <c r="I18" s="108"/>
      <c r="M18" s="167"/>
      <c r="N18" s="110"/>
      <c r="O18" s="110"/>
      <c r="P18" s="110"/>
      <c r="Q18" s="166"/>
      <c r="R18" s="168"/>
    </row>
    <row r="19" spans="1:18" x14ac:dyDescent="0.2">
      <c r="M19" s="167"/>
      <c r="N19" s="110"/>
      <c r="O19" s="110"/>
      <c r="P19" s="110"/>
      <c r="Q19" s="166"/>
      <c r="R19" s="168"/>
    </row>
    <row r="20" spans="1:18" x14ac:dyDescent="0.2">
      <c r="M20" s="170"/>
      <c r="N20" s="170"/>
      <c r="O20" s="170"/>
      <c r="P20" s="170"/>
      <c r="Q20" s="170"/>
      <c r="R20" s="170"/>
    </row>
    <row r="21" spans="1:18" x14ac:dyDescent="0.2">
      <c r="M21" s="167"/>
      <c r="N21" s="110"/>
      <c r="O21" s="110"/>
      <c r="P21" s="110"/>
      <c r="Q21" s="166"/>
      <c r="R21" s="169"/>
    </row>
  </sheetData>
  <mergeCells count="10">
    <mergeCell ref="H2:M2"/>
    <mergeCell ref="H6:M6"/>
    <mergeCell ref="C9:D9"/>
    <mergeCell ref="E4:F4"/>
    <mergeCell ref="A17:B17"/>
    <mergeCell ref="C17:D17"/>
    <mergeCell ref="A9:B9"/>
    <mergeCell ref="E7:F7"/>
    <mergeCell ref="C8:D8"/>
    <mergeCell ref="E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Adulto</vt:lpstr>
      <vt:lpstr>Sub19</vt:lpstr>
      <vt:lpstr>Sub17</vt:lpstr>
      <vt:lpstr>Sub15</vt:lpstr>
      <vt:lpstr>Sub13</vt:lpstr>
      <vt:lpstr>Sub11</vt:lpstr>
      <vt:lpstr>Resumo Inscrição</vt:lpstr>
      <vt:lpstr>Técnicos</vt:lpstr>
      <vt:lpstr>EQUIPES - Inscrição</vt:lpstr>
      <vt:lpstr>Adulto!Area_de_impressao</vt:lpstr>
      <vt:lpstr>'Sub11'!Area_de_impressao</vt:lpstr>
      <vt:lpstr>'Sub13'!Area_de_impressao</vt:lpstr>
      <vt:lpstr>'Sub15'!Area_de_impressao</vt:lpstr>
      <vt:lpstr>'Sub17'!Area_de_impressao</vt:lpstr>
      <vt:lpstr>'Sub19'!Area_de_impressao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2019-06-02T18:13:50Z</cp:lastPrinted>
  <dcterms:created xsi:type="dcterms:W3CDTF">2011-11-15T15:57:08Z</dcterms:created>
  <dcterms:modified xsi:type="dcterms:W3CDTF">2019-09-17T14:23:12Z</dcterms:modified>
</cp:coreProperties>
</file>